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480" yWindow="60" windowWidth="15480" windowHeight="11640" tabRatio="767"/>
  </bookViews>
  <sheets>
    <sheet name="1.용도별 전력사용량" sheetId="14" r:id="rId1"/>
    <sheet name="2.제조업종별별전력사용량(1)" sheetId="15" r:id="rId2"/>
    <sheet name="2.제조업종별전력사용량 (2)" sheetId="16" r:id="rId3"/>
    <sheet name="3.상수도" sheetId="7" r:id="rId4"/>
    <sheet name="4.상수도관" sheetId="17" r:id="rId5"/>
    <sheet name="5.급수사용량" sheetId="18" r:id="rId6"/>
    <sheet name="6.급수사용량 부과" sheetId="8" r:id="rId7"/>
    <sheet name="7. 하수도인구및보급률" sheetId="9" r:id="rId8"/>
    <sheet name="8.하수사용료 부과" sheetId="10" r:id="rId9"/>
    <sheet name="9.하수관거" sheetId="6" r:id="rId10"/>
  </sheets>
  <externalReferences>
    <externalReference r:id="rId11"/>
    <externalReference r:id="rId12"/>
  </externalReferences>
  <definedNames>
    <definedName name="aaa" localSheetId="2">#REF!</definedName>
    <definedName name="aaa" localSheetId="4">#REF!</definedName>
    <definedName name="aaa" localSheetId="5">#REF!</definedName>
    <definedName name="aaa" localSheetId="9">#REF!</definedName>
    <definedName name="aaa">#REF!</definedName>
    <definedName name="bbb" localSheetId="4">#REF!</definedName>
    <definedName name="bbb" localSheetId="5">#REF!</definedName>
    <definedName name="bbb">#REF!</definedName>
    <definedName name="Document_array" localSheetId="2">{"Book1"}</definedName>
    <definedName name="Document_array">{"Book1"}</definedName>
    <definedName name="G" localSheetId="2">'[1] 견적서'!#REF!</definedName>
    <definedName name="G" localSheetId="4">'[1] 견적서'!#REF!</definedName>
    <definedName name="G" localSheetId="5">'[1] 견적서'!#REF!</definedName>
    <definedName name="G">'[1] 견적서'!#REF!</definedName>
    <definedName name="_xlnm.Print_Area" localSheetId="2">'2.제조업종별전력사용량 (2)'!$A$1:$M$27</definedName>
    <definedName name="_xlnm.Print_Area" localSheetId="4">'4.상수도관'!$A$1:$AC$15</definedName>
    <definedName name="_xlnm.Print_Area" localSheetId="9">'9.하수관거'!$A$1:$Y$36</definedName>
    <definedName name="_xlnm.Print_Area">'[2]2-1포천(각세)(외제)'!#REF!</definedName>
    <definedName name="_xlnm.Print_Titles">#N/A</definedName>
    <definedName name="기본급테이블" localSheetId="4">#REF!</definedName>
    <definedName name="기본급테이블" localSheetId="5">#REF!</definedName>
    <definedName name="기본급테이블">#REF!</definedName>
    <definedName name="보고용">{"Book1"}</definedName>
    <definedName name="사원테이블" localSheetId="2">#REF!</definedName>
    <definedName name="사원테이블" localSheetId="4">#REF!</definedName>
    <definedName name="사원테이블" localSheetId="5">#REF!</definedName>
    <definedName name="사원테이블">#REF!</definedName>
    <definedName name="수당테이블" localSheetId="2">#REF!</definedName>
    <definedName name="수당테이블" localSheetId="4">#REF!</definedName>
    <definedName name="수당테이블" localSheetId="5">#REF!</definedName>
    <definedName name="수당테이블">#REF!</definedName>
    <definedName name="외국인국적2" localSheetId="4">#REF!</definedName>
    <definedName name="외국인국적2" localSheetId="5">#REF!</definedName>
    <definedName name="외국인국적2">#REF!</definedName>
    <definedName name="직책테이블" localSheetId="4">#REF!</definedName>
    <definedName name="직책테이블" localSheetId="5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B15" i="18" l="1"/>
  <c r="B14" i="18"/>
  <c r="B11" i="18"/>
  <c r="B10" i="18"/>
  <c r="Q10" i="14" l="1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9" i="14"/>
  <c r="O9" i="9" l="1"/>
  <c r="O10" i="9"/>
  <c r="O11" i="9"/>
  <c r="O12" i="9"/>
  <c r="O13" i="9"/>
  <c r="N34" i="9" l="1"/>
  <c r="K34" i="9"/>
  <c r="J34" i="9"/>
  <c r="I34" i="9"/>
  <c r="I33" i="9" s="1"/>
  <c r="I32" i="9" s="1"/>
  <c r="I31" i="9" s="1"/>
  <c r="I30" i="9" s="1"/>
  <c r="I29" i="9" s="1"/>
  <c r="I28" i="9" s="1"/>
  <c r="I27" i="9" s="1"/>
  <c r="I26" i="9" s="1"/>
  <c r="I25" i="9" s="1"/>
  <c r="I24" i="9" s="1"/>
  <c r="I23" i="9" s="1"/>
  <c r="I22" i="9" s="1"/>
  <c r="I21" i="9" s="1"/>
  <c r="I20" i="9" s="1"/>
  <c r="I19" i="9" s="1"/>
  <c r="I18" i="9" s="1"/>
  <c r="I17" i="9" s="1"/>
  <c r="I16" i="9" s="1"/>
  <c r="I15" i="9" s="1"/>
  <c r="H34" i="9"/>
  <c r="H33" i="9" s="1"/>
  <c r="H32" i="9" s="1"/>
  <c r="H31" i="9" s="1"/>
  <c r="H30" i="9" s="1"/>
  <c r="H29" i="9" s="1"/>
  <c r="H28" i="9" s="1"/>
  <c r="H27" i="9" s="1"/>
  <c r="H26" i="9" s="1"/>
  <c r="H25" i="9" s="1"/>
  <c r="H24" i="9" s="1"/>
  <c r="H23" i="9" s="1"/>
  <c r="H22" i="9" s="1"/>
  <c r="H21" i="9" s="1"/>
  <c r="H20" i="9" s="1"/>
  <c r="H19" i="9" s="1"/>
  <c r="H18" i="9" s="1"/>
  <c r="H17" i="9" s="1"/>
  <c r="H16" i="9" s="1"/>
  <c r="H15" i="9" s="1"/>
  <c r="E34" i="9"/>
  <c r="E33" i="9" s="1"/>
  <c r="N33" i="9"/>
  <c r="K33" i="9"/>
  <c r="K32" i="9" s="1"/>
  <c r="K31" i="9" s="1"/>
  <c r="K30" i="9" s="1"/>
  <c r="K29" i="9" s="1"/>
  <c r="K28" i="9" s="1"/>
  <c r="K27" i="9" s="1"/>
  <c r="K26" i="9" s="1"/>
  <c r="K25" i="9" s="1"/>
  <c r="K24" i="9" s="1"/>
  <c r="K23" i="9" s="1"/>
  <c r="K22" i="9" s="1"/>
  <c r="K21" i="9" s="1"/>
  <c r="K20" i="9" s="1"/>
  <c r="K19" i="9" s="1"/>
  <c r="K18" i="9" s="1"/>
  <c r="K17" i="9" s="1"/>
  <c r="K16" i="9" s="1"/>
  <c r="K15" i="9" s="1"/>
  <c r="J33" i="9"/>
  <c r="J32" i="9" s="1"/>
  <c r="J31" i="9" s="1"/>
  <c r="J30" i="9" s="1"/>
  <c r="J29" i="9" s="1"/>
  <c r="J28" i="9" s="1"/>
  <c r="J27" i="9" s="1"/>
  <c r="J26" i="9" s="1"/>
  <c r="J25" i="9" s="1"/>
  <c r="J24" i="9" s="1"/>
  <c r="J23" i="9" s="1"/>
  <c r="J22" i="9" s="1"/>
  <c r="J21" i="9" s="1"/>
  <c r="J20" i="9" s="1"/>
  <c r="J19" i="9" s="1"/>
  <c r="J18" i="9" s="1"/>
  <c r="J17" i="9" s="1"/>
  <c r="J16" i="9" s="1"/>
  <c r="J15" i="9" s="1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L14" i="9"/>
  <c r="G14" i="9"/>
  <c r="F14" i="9"/>
  <c r="B14" i="9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P26" i="6"/>
  <c r="P15" i="6" s="1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B16" i="6"/>
  <c r="Y15" i="6"/>
  <c r="X15" i="6"/>
  <c r="W15" i="6"/>
  <c r="V15" i="6"/>
  <c r="U15" i="6"/>
  <c r="T15" i="6"/>
  <c r="S15" i="6"/>
  <c r="R15" i="6"/>
  <c r="Q15" i="6"/>
  <c r="O15" i="6"/>
  <c r="M15" i="6"/>
  <c r="L15" i="6"/>
  <c r="K15" i="6"/>
  <c r="J15" i="6"/>
  <c r="I15" i="6"/>
  <c r="H15" i="6"/>
  <c r="G15" i="6"/>
  <c r="F15" i="6"/>
  <c r="B15" i="8"/>
  <c r="K14" i="17"/>
  <c r="G14" i="17"/>
  <c r="N26" i="6" l="1"/>
  <c r="N15" i="6" s="1"/>
  <c r="B15" i="6"/>
  <c r="C26" i="6"/>
  <c r="C15" i="6" s="1"/>
  <c r="D34" i="9"/>
  <c r="M34" i="9"/>
  <c r="O34" i="9"/>
  <c r="N14" i="9"/>
  <c r="D33" i="9"/>
  <c r="O33" i="9" s="1"/>
  <c r="E32" i="9"/>
  <c r="D15" i="6" l="1"/>
  <c r="D32" i="9"/>
  <c r="O32" i="9" s="1"/>
  <c r="E31" i="9"/>
  <c r="M33" i="9"/>
  <c r="E30" i="9" l="1"/>
  <c r="D31" i="9"/>
  <c r="O31" i="9" s="1"/>
  <c r="M32" i="9"/>
  <c r="M31" i="9" l="1"/>
  <c r="E29" i="9"/>
  <c r="D30" i="9"/>
  <c r="O30" i="9" s="1"/>
  <c r="E28" i="9" l="1"/>
  <c r="D29" i="9"/>
  <c r="O29" i="9" s="1"/>
  <c r="M30" i="9"/>
  <c r="M29" i="9" l="1"/>
  <c r="D28" i="9"/>
  <c r="O28" i="9" s="1"/>
  <c r="E27" i="9"/>
  <c r="M28" i="9" l="1"/>
  <c r="E26" i="9"/>
  <c r="D27" i="9"/>
  <c r="O27" i="9" s="1"/>
  <c r="M27" i="9" l="1"/>
  <c r="E25" i="9"/>
  <c r="D26" i="9"/>
  <c r="O26" i="9" s="1"/>
  <c r="M26" i="9" l="1"/>
  <c r="D25" i="9"/>
  <c r="O25" i="9" s="1"/>
  <c r="E24" i="9"/>
  <c r="D24" i="9" l="1"/>
  <c r="O24" i="9" s="1"/>
  <c r="E23" i="9"/>
  <c r="M25" i="9"/>
  <c r="E22" i="9" l="1"/>
  <c r="D23" i="9"/>
  <c r="O23" i="9" s="1"/>
  <c r="M24" i="9"/>
  <c r="M23" i="9" l="1"/>
  <c r="D22" i="9"/>
  <c r="O22" i="9" s="1"/>
  <c r="E21" i="9"/>
  <c r="M22" i="9" l="1"/>
  <c r="E20" i="9"/>
  <c r="D21" i="9"/>
  <c r="O21" i="9" s="1"/>
  <c r="M21" i="9" l="1"/>
  <c r="D20" i="9"/>
  <c r="O20" i="9" s="1"/>
  <c r="E19" i="9"/>
  <c r="E18" i="9" l="1"/>
  <c r="D19" i="9"/>
  <c r="O19" i="9" s="1"/>
  <c r="M20" i="9"/>
  <c r="M19" i="9" l="1"/>
  <c r="D18" i="9"/>
  <c r="O18" i="9" s="1"/>
  <c r="D17" i="9" l="1"/>
  <c r="O17" i="9" s="1"/>
  <c r="E16" i="9"/>
  <c r="M18" i="9"/>
  <c r="D16" i="9" l="1"/>
  <c r="O16" i="9" s="1"/>
  <c r="E15" i="9"/>
  <c r="D15" i="9" s="1"/>
  <c r="O15" i="9" s="1"/>
  <c r="M17" i="9"/>
  <c r="D14" i="9" l="1"/>
  <c r="O14" i="9" s="1"/>
  <c r="M15" i="9"/>
  <c r="M16" i="9"/>
  <c r="M14" i="9" l="1"/>
  <c r="J26" i="14" l="1"/>
  <c r="B26" i="14"/>
  <c r="J25" i="14"/>
  <c r="B25" i="14"/>
  <c r="J24" i="14"/>
  <c r="B24" i="14"/>
  <c r="J23" i="14"/>
  <c r="B23" i="14"/>
  <c r="J22" i="14"/>
  <c r="B22" i="14"/>
  <c r="J21" i="14"/>
  <c r="B21" i="14"/>
  <c r="J20" i="14"/>
  <c r="B20" i="14"/>
  <c r="J19" i="14"/>
  <c r="B19" i="14"/>
  <c r="J18" i="14"/>
  <c r="B18" i="14"/>
  <c r="J17" i="14"/>
  <c r="B17" i="14"/>
  <c r="J16" i="14"/>
  <c r="B16" i="14"/>
  <c r="J15" i="14"/>
  <c r="B15" i="14"/>
  <c r="J14" i="14"/>
  <c r="B14" i="14"/>
  <c r="L15" i="10" l="1"/>
  <c r="J15" i="10"/>
  <c r="L13" i="9"/>
  <c r="K13" i="9"/>
  <c r="J13" i="9"/>
  <c r="I13" i="9"/>
  <c r="H13" i="9"/>
  <c r="E13" i="9"/>
  <c r="B14" i="8"/>
  <c r="R13" i="17"/>
  <c r="R9" i="17" l="1"/>
  <c r="R10" i="17"/>
  <c r="R11" i="17"/>
  <c r="K9" i="17"/>
  <c r="K10" i="17"/>
  <c r="K11" i="17"/>
  <c r="G9" i="17"/>
  <c r="G10" i="17"/>
  <c r="G11" i="17"/>
  <c r="B11" i="8" l="1"/>
  <c r="G12" i="7"/>
  <c r="D10" i="6" l="1"/>
  <c r="L11" i="10"/>
  <c r="J11" i="10"/>
  <c r="M11" i="10" s="1"/>
  <c r="B11" i="10"/>
  <c r="B10" i="8"/>
  <c r="G11" i="7"/>
  <c r="D11" i="7"/>
</calcChain>
</file>

<file path=xl/sharedStrings.xml><?xml version="1.0" encoding="utf-8"?>
<sst xmlns="http://schemas.openxmlformats.org/spreadsheetml/2006/main" count="593" uniqueCount="377">
  <si>
    <t>1. 용도별 전력사용량</t>
    <phoneticPr fontId="38" type="noConversion"/>
  </si>
  <si>
    <t>합계</t>
    <phoneticPr fontId="38" type="noConversion"/>
  </si>
  <si>
    <t>가정용</t>
    <phoneticPr fontId="38" type="noConversion"/>
  </si>
  <si>
    <t>공공용</t>
    <phoneticPr fontId="38" type="noConversion"/>
  </si>
  <si>
    <t>Total</t>
    <phoneticPr fontId="38" type="noConversion"/>
  </si>
  <si>
    <t>Residential</t>
    <phoneticPr fontId="38" type="noConversion"/>
  </si>
  <si>
    <t>Public</t>
    <phoneticPr fontId="38" type="noConversion"/>
  </si>
  <si>
    <t>Sub-total</t>
    <phoneticPr fontId="38" type="noConversion"/>
  </si>
  <si>
    <t>forestry</t>
    <phoneticPr fontId="38" type="noConversion"/>
  </si>
  <si>
    <t>Mining</t>
    <phoneticPr fontId="38" type="noConversion"/>
  </si>
  <si>
    <t>Manufacturing</t>
    <phoneticPr fontId="38" type="noConversion"/>
  </si>
  <si>
    <t>Percentage</t>
    <phoneticPr fontId="38" type="noConversion"/>
  </si>
  <si>
    <t>and fishing</t>
    <phoneticPr fontId="38" type="noConversion"/>
  </si>
  <si>
    <t>1월</t>
    <phoneticPr fontId="38" type="noConversion"/>
  </si>
  <si>
    <t>2월</t>
    <phoneticPr fontId="38" type="noConversion"/>
  </si>
  <si>
    <t>4월</t>
    <phoneticPr fontId="38" type="noConversion"/>
  </si>
  <si>
    <t>8월</t>
    <phoneticPr fontId="38" type="noConversion"/>
  </si>
  <si>
    <t>11월</t>
    <phoneticPr fontId="38" type="noConversion"/>
  </si>
  <si>
    <t>12월</t>
    <phoneticPr fontId="38" type="noConversion"/>
  </si>
  <si>
    <t>비금속광물제품</t>
    <phoneticPr fontId="38" type="noConversion"/>
  </si>
  <si>
    <t>조립금속제품</t>
    <phoneticPr fontId="38" type="noConversion"/>
  </si>
  <si>
    <t>기타 기계 및 장비</t>
    <phoneticPr fontId="38" type="noConversion"/>
  </si>
  <si>
    <t xml:space="preserve">컴퓨터 및 </t>
    <phoneticPr fontId="38" type="noConversion"/>
  </si>
  <si>
    <t>전자부품,영상,</t>
    <phoneticPr fontId="38" type="noConversion"/>
  </si>
  <si>
    <t>자동차 및</t>
    <phoneticPr fontId="38" type="noConversion"/>
  </si>
  <si>
    <t>가타 운송장비</t>
    <phoneticPr fontId="38" type="noConversion"/>
  </si>
  <si>
    <t>가구 및</t>
    <phoneticPr fontId="38" type="noConversion"/>
  </si>
  <si>
    <t>전기변환장치</t>
    <phoneticPr fontId="38" type="noConversion"/>
  </si>
  <si>
    <t>음향 및 통신장비</t>
    <phoneticPr fontId="38" type="noConversion"/>
  </si>
  <si>
    <t>광학기기 및 시계</t>
    <phoneticPr fontId="38" type="noConversion"/>
  </si>
  <si>
    <t>트레일러</t>
    <phoneticPr fontId="38" type="noConversion"/>
  </si>
  <si>
    <t>생산업</t>
    <phoneticPr fontId="38" type="noConversion"/>
  </si>
  <si>
    <t>Non-metallic</t>
    <phoneticPr fontId="38" type="noConversion"/>
  </si>
  <si>
    <t>Fabricated</t>
    <phoneticPr fontId="38" type="noConversion"/>
  </si>
  <si>
    <t>Manufacture of</t>
    <phoneticPr fontId="38" type="noConversion"/>
  </si>
  <si>
    <t>Computer and</t>
    <phoneticPr fontId="38" type="noConversion"/>
  </si>
  <si>
    <t>Radio, TV and</t>
    <phoneticPr fontId="38" type="noConversion"/>
  </si>
  <si>
    <t>Moter, vehicles</t>
    <phoneticPr fontId="38" type="noConversion"/>
  </si>
  <si>
    <t>Other transport</t>
    <phoneticPr fontId="38" type="noConversion"/>
  </si>
  <si>
    <t>Recycling</t>
    <phoneticPr fontId="38" type="noConversion"/>
  </si>
  <si>
    <t>of  Basic metals</t>
    <phoneticPr fontId="38" type="noConversion"/>
  </si>
  <si>
    <t>Office machiner</t>
    <phoneticPr fontId="38" type="noConversion"/>
  </si>
  <si>
    <t>Machinery  n.e.c</t>
    <phoneticPr fontId="38" type="noConversion"/>
  </si>
  <si>
    <t>communication
Instruments</t>
    <phoneticPr fontId="38" type="noConversion"/>
  </si>
  <si>
    <t>&amp; Optical
Instruments</t>
    <phoneticPr fontId="38" type="noConversion"/>
  </si>
  <si>
    <t>&amp; trailers Mfg</t>
    <phoneticPr fontId="38" type="noConversion"/>
  </si>
  <si>
    <t>equipments</t>
    <phoneticPr fontId="38" type="noConversion"/>
  </si>
  <si>
    <t>Atrticles n.e.c</t>
    <phoneticPr fontId="38" type="noConversion"/>
  </si>
  <si>
    <t>보급률</t>
    <phoneticPr fontId="38" type="noConversion"/>
  </si>
  <si>
    <r>
      <t>급수량</t>
    </r>
    <r>
      <rPr>
        <sz val="9"/>
        <rFont val="Times New Roman"/>
        <family val="1"/>
      </rPr>
      <t/>
    </r>
    <phoneticPr fontId="38" type="noConversion"/>
  </si>
  <si>
    <r>
      <t>1</t>
    </r>
    <r>
      <rPr>
        <sz val="9"/>
        <rFont val="바탕"/>
        <family val="1"/>
        <charset val="129"/>
      </rPr>
      <t>일</t>
    </r>
    <r>
      <rPr>
        <sz val="9"/>
        <rFont val="Times New Roman"/>
        <family val="1"/>
      </rPr>
      <t>1</t>
    </r>
    <r>
      <rPr>
        <sz val="9"/>
        <rFont val="바탕"/>
        <family val="1"/>
        <charset val="129"/>
      </rPr>
      <t>인당</t>
    </r>
    <r>
      <rPr>
        <sz val="9"/>
        <rFont val="Times New Roman"/>
        <family val="1"/>
      </rPr>
      <t xml:space="preserve"> </t>
    </r>
    <phoneticPr fontId="38" type="noConversion"/>
  </si>
  <si>
    <t>(명)</t>
  </si>
  <si>
    <t>자료:상하수도과</t>
    <phoneticPr fontId="38" type="noConversion"/>
  </si>
  <si>
    <t>계</t>
    <phoneticPr fontId="38" type="noConversion"/>
  </si>
  <si>
    <t>기타</t>
    <phoneticPr fontId="38" type="noConversion"/>
  </si>
  <si>
    <t>Others</t>
    <phoneticPr fontId="38" type="noConversion"/>
  </si>
  <si>
    <r>
      <t>2</t>
    </r>
    <r>
      <rPr>
        <sz val="9"/>
        <rFont val="바탕"/>
        <family val="1"/>
        <charset val="129"/>
      </rPr>
      <t>종</t>
    </r>
    <phoneticPr fontId="38" type="noConversion"/>
  </si>
  <si>
    <t>Class 2</t>
    <phoneticPr fontId="38" type="noConversion"/>
  </si>
  <si>
    <r>
      <t>하수처리구역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내</t>
    </r>
    <r>
      <rPr>
        <sz val="9"/>
        <rFont val="Times New Roman"/>
        <family val="1"/>
      </rPr>
      <t xml:space="preserve"> </t>
    </r>
    <phoneticPr fontId="38" type="noConversion"/>
  </si>
  <si>
    <t>Inner area of sewage treatment</t>
    <phoneticPr fontId="38" type="noConversion"/>
  </si>
  <si>
    <r>
      <t>하수처리구역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외
</t>
    </r>
    <r>
      <rPr>
        <sz val="9"/>
        <rFont val="Times New Roman"/>
        <family val="1"/>
      </rPr>
      <t>Outer area of sewage treatment</t>
    </r>
    <phoneticPr fontId="38" type="noConversion"/>
  </si>
  <si>
    <r>
      <t>(</t>
    </r>
    <r>
      <rPr>
        <sz val="9"/>
        <rFont val="바탕"/>
        <family val="1"/>
        <charset val="129"/>
      </rPr>
      <t>㎢</t>
    </r>
    <r>
      <rPr>
        <sz val="9"/>
        <rFont val="Times New Roman"/>
        <family val="1"/>
      </rPr>
      <t>)</t>
    </r>
    <phoneticPr fontId="38" type="noConversion"/>
  </si>
  <si>
    <t>면적
(㎢)</t>
    <phoneticPr fontId="38" type="noConversion"/>
  </si>
  <si>
    <r>
      <t>1</t>
    </r>
    <r>
      <rPr>
        <sz val="9"/>
        <rFont val="바탕"/>
        <family val="1"/>
        <charset val="129"/>
      </rPr>
      <t>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처리</t>
    </r>
    <phoneticPr fontId="38" type="noConversion"/>
  </si>
  <si>
    <r>
      <t>2</t>
    </r>
    <r>
      <rPr>
        <sz val="9"/>
        <rFont val="바탕"/>
        <family val="1"/>
        <charset val="129"/>
      </rPr>
      <t>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처리</t>
    </r>
    <phoneticPr fontId="38" type="noConversion"/>
  </si>
  <si>
    <r>
      <t>3</t>
    </r>
    <r>
      <rPr>
        <sz val="9"/>
        <rFont val="바탕"/>
        <family val="1"/>
        <charset val="129"/>
      </rPr>
      <t>차</t>
    </r>
    <phoneticPr fontId="38" type="noConversion"/>
  </si>
  <si>
    <r>
      <t>1</t>
    </r>
    <r>
      <rPr>
        <sz val="9"/>
        <rFont val="바탕"/>
        <family val="1"/>
        <charset val="129"/>
      </rPr>
      <t>차처리</t>
    </r>
    <phoneticPr fontId="38" type="noConversion"/>
  </si>
  <si>
    <r>
      <t>2</t>
    </r>
    <r>
      <rPr>
        <sz val="9"/>
        <rFont val="바탕"/>
        <family val="1"/>
        <charset val="129"/>
      </rPr>
      <t>차처리</t>
    </r>
    <phoneticPr fontId="38" type="noConversion"/>
  </si>
  <si>
    <t>Area</t>
    <phoneticPr fontId="38" type="noConversion"/>
  </si>
  <si>
    <t>반남면</t>
    <phoneticPr fontId="38" type="noConversion"/>
  </si>
  <si>
    <t>빛가람동</t>
    <phoneticPr fontId="38" type="noConversion"/>
  </si>
  <si>
    <r>
      <t>하수도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처리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비용분석</t>
    </r>
    <r>
      <rPr>
        <sz val="9"/>
        <rFont val="Times New Roman"/>
        <family val="1"/>
      </rPr>
      <t xml:space="preserve">    Cost of Sewage Disposal</t>
    </r>
    <phoneticPr fontId="38" type="noConversion"/>
  </si>
  <si>
    <t>욕탕용</t>
    <phoneticPr fontId="38" type="noConversion"/>
  </si>
  <si>
    <t>산업용</t>
    <phoneticPr fontId="38" type="noConversion"/>
  </si>
  <si>
    <t>(Million won)</t>
    <phoneticPr fontId="38" type="noConversion"/>
  </si>
  <si>
    <t>Total volume 
charged for the
usage of sewage</t>
    <phoneticPr fontId="38" type="noConversion"/>
  </si>
  <si>
    <t>계획연장</t>
  </si>
  <si>
    <t>시설연장</t>
  </si>
  <si>
    <t>보급율</t>
    <phoneticPr fontId="38" type="noConversion"/>
  </si>
  <si>
    <r>
      <t>합류식</t>
    </r>
    <r>
      <rPr>
        <sz val="9"/>
        <rFont val="Times New Roman"/>
        <family val="1"/>
      </rPr>
      <t xml:space="preserve"> (m)     Unclassified pipe</t>
    </r>
    <phoneticPr fontId="38" type="noConversion"/>
  </si>
  <si>
    <t>맨홀</t>
    <phoneticPr fontId="38" type="noConversion"/>
  </si>
  <si>
    <r>
      <t>토실</t>
    </r>
    <r>
      <rPr>
        <sz val="9"/>
        <rFont val="Times New Roman"/>
        <family val="1"/>
      </rPr>
      <t xml:space="preserve">·
</t>
    </r>
    <r>
      <rPr>
        <sz val="9"/>
        <rFont val="바탕"/>
        <family val="1"/>
        <charset val="129"/>
      </rPr>
      <t>토구</t>
    </r>
    <phoneticPr fontId="38" type="noConversion"/>
  </si>
  <si>
    <t>계획면적</t>
    <phoneticPr fontId="38" type="noConversion"/>
  </si>
  <si>
    <t>시설연장</t>
    <phoneticPr fontId="38" type="noConversion"/>
  </si>
  <si>
    <t>측구</t>
    <phoneticPr fontId="38" type="noConversion"/>
  </si>
  <si>
    <t>계획
면적
(㎢)</t>
    <phoneticPr fontId="38" type="noConversion"/>
  </si>
  <si>
    <r>
      <t>(</t>
    </r>
    <r>
      <rPr>
        <sz val="9"/>
        <rFont val="바탕"/>
        <family val="1"/>
        <charset val="129"/>
      </rPr>
      <t>개소</t>
    </r>
    <r>
      <rPr>
        <sz val="9"/>
        <rFont val="Times New Roman"/>
        <family val="1"/>
      </rPr>
      <t>)</t>
    </r>
    <phoneticPr fontId="38" type="noConversion"/>
  </si>
  <si>
    <t>원형</t>
    <phoneticPr fontId="38" type="noConversion"/>
  </si>
  <si>
    <t>계획
연장</t>
    <phoneticPr fontId="38" type="noConversion"/>
  </si>
  <si>
    <t>시설
연장</t>
    <phoneticPr fontId="38" type="noConversion"/>
  </si>
  <si>
    <t>Planned
length</t>
    <phoneticPr fontId="38" type="noConversion"/>
  </si>
  <si>
    <t>Constructed
length</t>
    <phoneticPr fontId="38" type="noConversion"/>
  </si>
  <si>
    <t>Distribution
rate</t>
    <phoneticPr fontId="38" type="noConversion"/>
  </si>
  <si>
    <t>Planned
 area</t>
    <phoneticPr fontId="38" type="noConversion"/>
  </si>
  <si>
    <t>Planned 
length</t>
    <phoneticPr fontId="38" type="noConversion"/>
  </si>
  <si>
    <t>Quadrangle</t>
    <phoneticPr fontId="38" type="noConversion"/>
  </si>
  <si>
    <t>Circle</t>
    <phoneticPr fontId="38" type="noConversion"/>
  </si>
  <si>
    <t xml:space="preserve">Gutter
</t>
    <phoneticPr fontId="38" type="noConversion"/>
  </si>
  <si>
    <t>Constr-
ucted 
length</t>
    <phoneticPr fontId="38" type="noConversion"/>
  </si>
  <si>
    <t>총인구</t>
    <phoneticPr fontId="38" type="noConversion"/>
  </si>
  <si>
    <r>
      <t>시설용량</t>
    </r>
    <r>
      <rPr>
        <sz val="9"/>
        <rFont val="Times New Roman"/>
        <family val="1"/>
      </rPr>
      <t/>
    </r>
    <phoneticPr fontId="38" type="noConversion"/>
  </si>
  <si>
    <r>
      <t>급수전수</t>
    </r>
    <r>
      <rPr>
        <sz val="9"/>
        <rFont val="Times New Roman"/>
        <family val="1"/>
      </rPr>
      <t/>
    </r>
    <phoneticPr fontId="38" type="noConversion"/>
  </si>
  <si>
    <r>
      <t>(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>)</t>
    </r>
    <phoneticPr fontId="38" type="noConversion"/>
  </si>
  <si>
    <t>(%)</t>
    <phoneticPr fontId="38" type="noConversion"/>
  </si>
  <si>
    <r>
      <t>(</t>
    </r>
    <r>
      <rPr>
        <sz val="9"/>
        <rFont val="바탕"/>
        <family val="1"/>
        <charset val="129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  <charset val="129"/>
      </rPr>
      <t>일</t>
    </r>
    <r>
      <rPr>
        <sz val="9"/>
        <rFont val="Times New Roman"/>
        <family val="1"/>
      </rPr>
      <t>)</t>
    </r>
    <phoneticPr fontId="38" type="noConversion"/>
  </si>
  <si>
    <r>
      <t>급수량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  <charset val="129"/>
      </rPr>
      <t>ℓ</t>
    </r>
    <r>
      <rPr>
        <sz val="9"/>
        <rFont val="Times New Roman"/>
        <family val="1"/>
      </rPr>
      <t>)</t>
    </r>
    <phoneticPr fontId="38" type="noConversion"/>
  </si>
  <si>
    <r>
      <t>(</t>
    </r>
    <r>
      <rPr>
        <sz val="9"/>
        <rFont val="바탕"/>
        <family val="1"/>
        <charset val="129"/>
      </rPr>
      <t>개</t>
    </r>
    <r>
      <rPr>
        <sz val="9"/>
        <rFont val="Times New Roman"/>
        <family val="1"/>
      </rPr>
      <t>)</t>
    </r>
    <phoneticPr fontId="38" type="noConversion"/>
  </si>
  <si>
    <t>Population</t>
    <phoneticPr fontId="38" type="noConversion"/>
  </si>
  <si>
    <t>Water-supply</t>
    <phoneticPr fontId="38" type="noConversion"/>
  </si>
  <si>
    <t>Water-</t>
    <phoneticPr fontId="38" type="noConversion"/>
  </si>
  <si>
    <t xml:space="preserve">Amount of </t>
    <phoneticPr fontId="38" type="noConversion"/>
  </si>
  <si>
    <t xml:space="preserve">Number </t>
    <phoneticPr fontId="38" type="noConversion"/>
  </si>
  <si>
    <t>supply</t>
    <phoneticPr fontId="38" type="noConversion"/>
  </si>
  <si>
    <t>capacity</t>
    <phoneticPr fontId="38" type="noConversion"/>
  </si>
  <si>
    <t>water supplied</t>
    <phoneticPr fontId="38" type="noConversion"/>
  </si>
  <si>
    <t>Source: Water &amp; Sewage Division</t>
    <phoneticPr fontId="38" type="noConversion"/>
  </si>
  <si>
    <r>
      <t>1</t>
    </r>
    <r>
      <rPr>
        <sz val="9"/>
        <rFont val="바탕"/>
        <family val="1"/>
        <charset val="129"/>
      </rPr>
      <t>종</t>
    </r>
    <phoneticPr fontId="38" type="noConversion"/>
  </si>
  <si>
    <t>General</t>
    <phoneticPr fontId="38" type="noConversion"/>
  </si>
  <si>
    <t>Industrial</t>
    <phoneticPr fontId="38" type="noConversion"/>
  </si>
  <si>
    <t xml:space="preserve"> Class 1</t>
    <phoneticPr fontId="38" type="noConversion"/>
  </si>
  <si>
    <r>
      <t>하수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종말처리인구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>)
Population of Benefiting from Sewage</t>
    </r>
    <phoneticPr fontId="38" type="noConversion"/>
  </si>
  <si>
    <t>읍면동별</t>
    <phoneticPr fontId="38" type="noConversion"/>
  </si>
  <si>
    <t>Total
Area</t>
    <phoneticPr fontId="38" type="noConversion"/>
  </si>
  <si>
    <t>Mechanic(b1)</t>
    <phoneticPr fontId="38" type="noConversion"/>
  </si>
  <si>
    <t>Biological(b2)</t>
    <phoneticPr fontId="38" type="noConversion"/>
  </si>
  <si>
    <t>Mechanic
(b1)</t>
    <phoneticPr fontId="38" type="noConversion"/>
  </si>
  <si>
    <t>Biological
(b2)</t>
    <phoneticPr fontId="38" type="noConversion"/>
  </si>
  <si>
    <t>Advanced
(b3)</t>
    <phoneticPr fontId="38" type="noConversion"/>
  </si>
  <si>
    <t>남평읍</t>
    <phoneticPr fontId="38" type="noConversion"/>
  </si>
  <si>
    <t>세지면</t>
    <phoneticPr fontId="38" type="noConversion"/>
  </si>
  <si>
    <t>왕곡면</t>
    <phoneticPr fontId="38" type="noConversion"/>
  </si>
  <si>
    <t>공산면</t>
    <phoneticPr fontId="38" type="noConversion"/>
  </si>
  <si>
    <t>동강면</t>
    <phoneticPr fontId="38" type="noConversion"/>
  </si>
  <si>
    <t>다시면</t>
    <phoneticPr fontId="38" type="noConversion"/>
  </si>
  <si>
    <t>문평면</t>
    <phoneticPr fontId="38" type="noConversion"/>
  </si>
  <si>
    <t>노안면</t>
    <phoneticPr fontId="38" type="noConversion"/>
  </si>
  <si>
    <t>금천면</t>
    <phoneticPr fontId="38" type="noConversion"/>
  </si>
  <si>
    <t>산포면</t>
    <phoneticPr fontId="38" type="noConversion"/>
  </si>
  <si>
    <t>다도면</t>
    <phoneticPr fontId="38" type="noConversion"/>
  </si>
  <si>
    <t>봉황면</t>
    <phoneticPr fontId="38" type="noConversion"/>
  </si>
  <si>
    <t>송월동</t>
    <phoneticPr fontId="38" type="noConversion"/>
  </si>
  <si>
    <t>영강동</t>
    <phoneticPr fontId="38" type="noConversion"/>
  </si>
  <si>
    <t>금남동</t>
    <phoneticPr fontId="38" type="noConversion"/>
  </si>
  <si>
    <t>성북동</t>
    <phoneticPr fontId="38" type="noConversion"/>
  </si>
  <si>
    <t>영산동</t>
    <phoneticPr fontId="38" type="noConversion"/>
  </si>
  <si>
    <t>이창동</t>
    <phoneticPr fontId="5" type="noConversion"/>
  </si>
  <si>
    <t>Source:Water &amp; Sewage Division</t>
    <phoneticPr fontId="49" type="noConversion"/>
  </si>
  <si>
    <r>
      <t>부과액</t>
    </r>
    <r>
      <rPr>
        <sz val="9"/>
        <rFont val="Times New Roman"/>
        <family val="1"/>
      </rPr>
      <t/>
    </r>
    <phoneticPr fontId="38" type="noConversion"/>
  </si>
  <si>
    <r>
      <t>평균단가</t>
    </r>
    <r>
      <rPr>
        <sz val="9"/>
        <rFont val="Times New Roman"/>
        <family val="1"/>
      </rPr>
      <t/>
    </r>
    <phoneticPr fontId="38" type="noConversion"/>
  </si>
  <si>
    <t>현실화율</t>
    <phoneticPr fontId="38" type="noConversion"/>
  </si>
  <si>
    <r>
      <t>(</t>
    </r>
    <r>
      <rPr>
        <sz val="9"/>
        <rFont val="바탕"/>
        <family val="1"/>
        <charset val="129"/>
      </rPr>
      <t>천톤</t>
    </r>
    <r>
      <rPr>
        <sz val="9"/>
        <rFont val="Times New Roman"/>
        <family val="1"/>
      </rPr>
      <t>)</t>
    </r>
    <phoneticPr fontId="38" type="noConversion"/>
  </si>
  <si>
    <r>
      <t>(</t>
    </r>
    <r>
      <rPr>
        <sz val="9"/>
        <rFont val="바탕"/>
        <family val="1"/>
        <charset val="129"/>
      </rPr>
      <t>백만원</t>
    </r>
    <r>
      <rPr>
        <sz val="9"/>
        <rFont val="Times New Roman"/>
        <family val="1"/>
      </rPr>
      <t>)</t>
    </r>
    <phoneticPr fontId="38" type="noConversion"/>
  </si>
  <si>
    <r>
      <t>(</t>
    </r>
    <r>
      <rPr>
        <sz val="9"/>
        <rFont val="바탕"/>
        <family val="1"/>
        <charset val="129"/>
      </rPr>
      <t>원</t>
    </r>
    <r>
      <rPr>
        <sz val="9"/>
        <rFont val="Times New Roman"/>
        <family val="1"/>
      </rPr>
      <t>/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)</t>
    </r>
    <phoneticPr fontId="38" type="noConversion"/>
  </si>
  <si>
    <t>(A)</t>
    <phoneticPr fontId="38" type="noConversion"/>
  </si>
  <si>
    <t>(B)</t>
    <phoneticPr fontId="38" type="noConversion"/>
  </si>
  <si>
    <t>(D)</t>
    <phoneticPr fontId="38" type="noConversion"/>
  </si>
  <si>
    <t>E=(D/A*1000)</t>
    <phoneticPr fontId="38" type="noConversion"/>
  </si>
  <si>
    <t>F=(C/E*100)</t>
    <phoneticPr fontId="38" type="noConversion"/>
  </si>
  <si>
    <t>Actual rate of
benefit &amp; cost</t>
    <phoneticPr fontId="38" type="noConversion"/>
  </si>
  <si>
    <t>(won/ton)</t>
    <phoneticPr fontId="38" type="noConversion"/>
  </si>
  <si>
    <t>일반용</t>
    <phoneticPr fontId="38" type="noConversion"/>
  </si>
  <si>
    <t>총괄원가</t>
    <phoneticPr fontId="38" type="noConversion"/>
  </si>
  <si>
    <t>C=(B/A*1000)</t>
    <phoneticPr fontId="38" type="noConversion"/>
  </si>
  <si>
    <t>Bath-house</t>
    <phoneticPr fontId="38" type="noConversion"/>
  </si>
  <si>
    <r>
      <t>분류식</t>
    </r>
    <r>
      <rPr>
        <sz val="9"/>
        <rFont val="Times New Roman"/>
        <family val="1"/>
      </rPr>
      <t xml:space="preserve"> (m)    Calssified pipe</t>
    </r>
    <phoneticPr fontId="38" type="noConversion"/>
  </si>
  <si>
    <r>
      <t>우</t>
    </r>
    <r>
      <rPr>
        <sz val="9"/>
        <rFont val="Times New Roman"/>
        <family val="1"/>
      </rPr>
      <t>·</t>
    </r>
    <r>
      <rPr>
        <sz val="9"/>
        <rFont val="바탕"/>
        <family val="1"/>
        <charset val="129"/>
      </rPr>
      <t>오수
받이</t>
    </r>
    <phoneticPr fontId="38" type="noConversion"/>
  </si>
  <si>
    <t>(m)</t>
    <phoneticPr fontId="38" type="noConversion"/>
  </si>
  <si>
    <r>
      <t>암거</t>
    </r>
    <r>
      <rPr>
        <sz val="9"/>
        <rFont val="Times New Roman"/>
        <family val="1"/>
      </rPr>
      <t xml:space="preserve">   Culvert</t>
    </r>
    <phoneticPr fontId="38" type="noConversion"/>
  </si>
  <si>
    <t>사각형</t>
    <phoneticPr fontId="38" type="noConversion"/>
  </si>
  <si>
    <r>
      <t>암거</t>
    </r>
    <r>
      <rPr>
        <sz val="9"/>
        <rFont val="Times New Roman"/>
        <family val="1"/>
      </rPr>
      <t xml:space="preserve"> Culvert</t>
    </r>
    <phoneticPr fontId="38" type="noConversion"/>
  </si>
  <si>
    <t>Manhole</t>
    <phoneticPr fontId="38" type="noConversion"/>
  </si>
  <si>
    <t>Sewer
oulet</t>
    <phoneticPr fontId="38" type="noConversion"/>
  </si>
  <si>
    <t>Open
ditch</t>
    <phoneticPr fontId="38" type="noConversion"/>
  </si>
  <si>
    <t>급수인구</t>
    <phoneticPr fontId="38" type="noConversion"/>
  </si>
  <si>
    <t>총면적</t>
    <phoneticPr fontId="38" type="noConversion"/>
  </si>
  <si>
    <r>
      <t>폐수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종말처리인구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>)
Population of Benefiting from Waste water</t>
    </r>
    <phoneticPr fontId="38" type="noConversion"/>
  </si>
  <si>
    <t>Advanced(b3)</t>
    <phoneticPr fontId="38" type="noConversion"/>
  </si>
  <si>
    <t>개거</t>
    <phoneticPr fontId="38" type="noConversion"/>
  </si>
  <si>
    <t>5월</t>
    <phoneticPr fontId="38" type="noConversion"/>
  </si>
  <si>
    <t>6월</t>
    <phoneticPr fontId="38" type="noConversion"/>
  </si>
  <si>
    <t>7월</t>
    <phoneticPr fontId="38" type="noConversion"/>
  </si>
  <si>
    <t>9월</t>
    <phoneticPr fontId="38" type="noConversion"/>
  </si>
  <si>
    <t>10월</t>
    <phoneticPr fontId="38" type="noConversion"/>
  </si>
  <si>
    <t>가정용</t>
    <phoneticPr fontId="38" type="noConversion"/>
  </si>
  <si>
    <r>
      <t>산업용</t>
    </r>
    <r>
      <rPr>
        <sz val="9"/>
        <rFont val="Times New Roman"/>
        <family val="1"/>
      </rPr>
      <t xml:space="preserve"> Industry</t>
    </r>
    <phoneticPr fontId="38" type="noConversion"/>
  </si>
  <si>
    <t>점유율</t>
    <phoneticPr fontId="38" type="noConversion"/>
  </si>
  <si>
    <t>Service</t>
    <phoneticPr fontId="38" type="noConversion"/>
  </si>
  <si>
    <t>3월</t>
    <phoneticPr fontId="38" type="noConversion"/>
  </si>
  <si>
    <t>4월</t>
    <phoneticPr fontId="38" type="noConversion"/>
  </si>
  <si>
    <t>5월</t>
    <phoneticPr fontId="38" type="noConversion"/>
  </si>
  <si>
    <t>6월</t>
    <phoneticPr fontId="38" type="noConversion"/>
  </si>
  <si>
    <t>7월</t>
    <phoneticPr fontId="38" type="noConversion"/>
  </si>
  <si>
    <t>8월</t>
    <phoneticPr fontId="38" type="noConversion"/>
  </si>
  <si>
    <t>9월</t>
    <phoneticPr fontId="38" type="noConversion"/>
  </si>
  <si>
    <t>10월</t>
    <phoneticPr fontId="38" type="noConversion"/>
  </si>
  <si>
    <t>11월</t>
    <phoneticPr fontId="38" type="noConversion"/>
  </si>
  <si>
    <t>12월</t>
    <phoneticPr fontId="38" type="noConversion"/>
  </si>
  <si>
    <t>합계</t>
    <phoneticPr fontId="38" type="noConversion"/>
  </si>
  <si>
    <t>음식료품</t>
    <phoneticPr fontId="38" type="noConversion"/>
  </si>
  <si>
    <t>담배</t>
    <phoneticPr fontId="38" type="noConversion"/>
  </si>
  <si>
    <t>섬유제품</t>
    <phoneticPr fontId="38" type="noConversion"/>
  </si>
  <si>
    <t>가죽, 가방</t>
    <phoneticPr fontId="38" type="noConversion"/>
  </si>
  <si>
    <t>펄프, 종이</t>
    <phoneticPr fontId="38" type="noConversion"/>
  </si>
  <si>
    <t>출판, 인쇄 및</t>
    <phoneticPr fontId="38" type="noConversion"/>
  </si>
  <si>
    <t>코크스,석유</t>
    <phoneticPr fontId="38" type="noConversion"/>
  </si>
  <si>
    <t>화학물 및</t>
    <phoneticPr fontId="38" type="noConversion"/>
  </si>
  <si>
    <t>고무 및</t>
    <phoneticPr fontId="38" type="noConversion"/>
  </si>
  <si>
    <t>모피제품</t>
    <phoneticPr fontId="38" type="noConversion"/>
  </si>
  <si>
    <t>및 신발</t>
    <phoneticPr fontId="38" type="noConversion"/>
  </si>
  <si>
    <t>나무제품</t>
    <phoneticPr fontId="38" type="noConversion"/>
  </si>
  <si>
    <t>및 종이제품</t>
    <phoneticPr fontId="38" type="noConversion"/>
  </si>
  <si>
    <t>기록매체복제업</t>
    <phoneticPr fontId="38" type="noConversion"/>
  </si>
  <si>
    <t>화학제품</t>
    <phoneticPr fontId="38" type="noConversion"/>
  </si>
  <si>
    <t>플라스틱제품</t>
    <phoneticPr fontId="38" type="noConversion"/>
  </si>
  <si>
    <t>Tobacco</t>
    <phoneticPr fontId="38" type="noConversion"/>
  </si>
  <si>
    <t>Tanning &amp;</t>
    <phoneticPr fontId="38" type="noConversion"/>
  </si>
  <si>
    <t>Wood products</t>
    <phoneticPr fontId="38" type="noConversion"/>
  </si>
  <si>
    <t>Pulp,Paper &amp;</t>
    <phoneticPr fontId="38" type="noConversion"/>
  </si>
  <si>
    <t>Publishing &amp;</t>
    <phoneticPr fontId="38" type="noConversion"/>
  </si>
  <si>
    <t>Chemicals and</t>
    <phoneticPr fontId="38" type="noConversion"/>
  </si>
  <si>
    <t>beverage</t>
    <phoneticPr fontId="38" type="noConversion"/>
  </si>
  <si>
    <t>apparel &amp;
Fur articles</t>
    <phoneticPr fontId="38" type="noConversion"/>
  </si>
  <si>
    <t>Dressing of
Leather</t>
    <phoneticPr fontId="38" type="noConversion"/>
  </si>
  <si>
    <t xml:space="preserve">paper Products </t>
    <phoneticPr fontId="38" type="noConversion"/>
  </si>
  <si>
    <t>Printing
reproduction</t>
    <phoneticPr fontId="38" type="noConversion"/>
  </si>
  <si>
    <t>Petroleum
products</t>
    <phoneticPr fontId="38" type="noConversion"/>
  </si>
  <si>
    <t>chemical
products</t>
    <phoneticPr fontId="38" type="noConversion"/>
  </si>
  <si>
    <t>plastic
products</t>
    <phoneticPr fontId="38" type="noConversion"/>
  </si>
  <si>
    <t>2월</t>
    <phoneticPr fontId="38" type="noConversion"/>
  </si>
  <si>
    <t>3월</t>
    <phoneticPr fontId="38" type="noConversion"/>
  </si>
  <si>
    <t>기타 전기기계 및</t>
    <phoneticPr fontId="38" type="noConversion"/>
  </si>
  <si>
    <t>의료,정밀</t>
    <phoneticPr fontId="38" type="noConversion"/>
  </si>
  <si>
    <t xml:space="preserve">재생용 가공원료 </t>
    <phoneticPr fontId="38" type="noConversion"/>
  </si>
  <si>
    <t>사무용기기</t>
    <phoneticPr fontId="38" type="noConversion"/>
  </si>
  <si>
    <t>기타제품</t>
    <phoneticPr fontId="38" type="noConversion"/>
  </si>
  <si>
    <t>Manufacture</t>
    <phoneticPr fontId="38" type="noConversion"/>
  </si>
  <si>
    <t>Electrical</t>
    <phoneticPr fontId="38" type="noConversion"/>
  </si>
  <si>
    <t>Medical,precision</t>
    <phoneticPr fontId="38" type="noConversion"/>
  </si>
  <si>
    <t>Furniture</t>
    <phoneticPr fontId="38" type="noConversion"/>
  </si>
  <si>
    <t>mineral products</t>
    <phoneticPr fontId="38" type="noConversion"/>
  </si>
  <si>
    <t>Metal products</t>
    <phoneticPr fontId="38" type="noConversion"/>
  </si>
  <si>
    <t>Other machiner</t>
    <phoneticPr fontId="38" type="noConversion"/>
  </si>
  <si>
    <t>왕곡면</t>
    <phoneticPr fontId="38" type="noConversion"/>
  </si>
  <si>
    <t>문평면</t>
    <phoneticPr fontId="38" type="noConversion"/>
  </si>
  <si>
    <t>다도면</t>
    <phoneticPr fontId="38" type="noConversion"/>
  </si>
  <si>
    <t>금남동</t>
    <phoneticPr fontId="38" type="noConversion"/>
  </si>
  <si>
    <t>2. 제조업종별 전력사용량(1)</t>
    <phoneticPr fontId="38" type="noConversion"/>
  </si>
  <si>
    <t>Water Consumption by Use</t>
    <phoneticPr fontId="38" type="noConversion"/>
  </si>
  <si>
    <t>Water Usage Charges</t>
    <phoneticPr fontId="38" type="noConversion"/>
  </si>
  <si>
    <t>Rubber and</t>
    <phoneticPr fontId="38" type="noConversion"/>
  </si>
  <si>
    <t>연별</t>
    <phoneticPr fontId="38" type="noConversion"/>
  </si>
  <si>
    <t>Cokes,Refined</t>
    <phoneticPr fontId="38" type="noConversion"/>
  </si>
  <si>
    <t>봉제의복 및</t>
    <phoneticPr fontId="38" type="noConversion"/>
  </si>
  <si>
    <t>textile products</t>
    <phoneticPr fontId="38" type="noConversion"/>
  </si>
  <si>
    <t>Sewn</t>
    <phoneticPr fontId="38" type="noConversion"/>
  </si>
  <si>
    <t>목재 및</t>
    <phoneticPr fontId="38" type="noConversion"/>
  </si>
  <si>
    <t>정제품 및 핵연료</t>
    <phoneticPr fontId="38" type="noConversion"/>
  </si>
  <si>
    <t>Water Supply Services</t>
    <phoneticPr fontId="38" type="noConversion"/>
  </si>
  <si>
    <t>-</t>
    <phoneticPr fontId="5" type="noConversion"/>
  </si>
  <si>
    <t>3. 상수도 보급현황</t>
    <phoneticPr fontId="38" type="noConversion"/>
  </si>
  <si>
    <t>5. 급수 사용량</t>
    <phoneticPr fontId="38" type="noConversion"/>
  </si>
  <si>
    <t>6. 급수사용료 부과</t>
    <phoneticPr fontId="38" type="noConversion"/>
  </si>
  <si>
    <t>7. 하수도 인구 및 보급률</t>
    <phoneticPr fontId="38" type="noConversion"/>
  </si>
  <si>
    <t>8. 하수사용료 부과</t>
    <phoneticPr fontId="38" type="noConversion"/>
  </si>
  <si>
    <t>9. 하수관거</t>
    <phoneticPr fontId="38" type="noConversion"/>
  </si>
  <si>
    <t>water supply</t>
    <phoneticPr fontId="38" type="noConversion"/>
  </si>
  <si>
    <t xml:space="preserve">Population with </t>
    <phoneticPr fontId="38" type="noConversion"/>
  </si>
  <si>
    <t>rate(%)</t>
    <phoneticPr fontId="38" type="noConversion"/>
  </si>
  <si>
    <r>
      <t>(</t>
    </r>
    <r>
      <rPr>
        <sz val="9"/>
        <rFont val="바탕"/>
        <family val="1"/>
        <charset val="129"/>
      </rPr>
      <t>㎥</t>
    </r>
    <r>
      <rPr>
        <sz val="9"/>
        <rFont val="Times New Roman"/>
        <family val="1"/>
      </rPr>
      <t>/day)</t>
    </r>
    <phoneticPr fontId="5" type="noConversion"/>
  </si>
  <si>
    <r>
      <t>(</t>
    </r>
    <r>
      <rPr>
        <sz val="9"/>
        <rFont val="바탕"/>
        <family val="1"/>
        <charset val="129"/>
      </rPr>
      <t>㎥</t>
    </r>
    <r>
      <rPr>
        <sz val="9"/>
        <rFont val="Times New Roman"/>
        <family val="1"/>
      </rPr>
      <t>/day)</t>
    </r>
    <phoneticPr fontId="38" type="noConversion"/>
  </si>
  <si>
    <t>Daily</t>
    <phoneticPr fontId="38" type="noConversion"/>
  </si>
  <si>
    <t xml:space="preserve">water supply </t>
    <phoneticPr fontId="38" type="noConversion"/>
  </si>
  <si>
    <r>
      <t>per person(</t>
    </r>
    <r>
      <rPr>
        <sz val="9"/>
        <rFont val="바탕"/>
        <family val="1"/>
        <charset val="129"/>
      </rPr>
      <t>ℓ</t>
    </r>
    <r>
      <rPr>
        <sz val="9"/>
        <rFont val="Times New Roman"/>
        <family val="1"/>
      </rPr>
      <t>)</t>
    </r>
    <phoneticPr fontId="38" type="noConversion"/>
  </si>
  <si>
    <t>of faucets(number)</t>
    <phoneticPr fontId="38" type="noConversion"/>
  </si>
  <si>
    <t>Total
population</t>
    <phoneticPr fontId="38" type="noConversion"/>
  </si>
  <si>
    <r>
      <t>업종별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하수사용료</t>
    </r>
    <r>
      <rPr>
        <sz val="9"/>
        <rFont val="Times New Roman"/>
        <family val="1"/>
      </rPr>
      <t xml:space="preserve">       Sewerage service charges by use</t>
    </r>
    <phoneticPr fontId="38" type="noConversion"/>
  </si>
  <si>
    <t>단위: 백만원</t>
    <phoneticPr fontId="38" type="noConversion"/>
  </si>
  <si>
    <t>Unit: million won</t>
    <phoneticPr fontId="38" type="noConversion"/>
  </si>
  <si>
    <t xml:space="preserve">                           Others
</t>
    <phoneticPr fontId="38" type="noConversion"/>
  </si>
  <si>
    <t>Commercial  (General)</t>
    <phoneticPr fontId="38" type="noConversion"/>
  </si>
  <si>
    <t>(Number)</t>
    <phoneticPr fontId="38" type="noConversion"/>
  </si>
  <si>
    <r>
      <t>Rain</t>
    </r>
    <r>
      <rPr>
        <sz val="8"/>
        <rFont val="바탕"/>
        <family val="1"/>
        <charset val="129"/>
      </rPr>
      <t>·</t>
    </r>
    <r>
      <rPr>
        <sz val="8"/>
        <rFont val="Times New Roman"/>
        <family val="1"/>
      </rPr>
      <t>Waste water inlet</t>
    </r>
    <phoneticPr fontId="38" type="noConversion"/>
  </si>
  <si>
    <t>총괄단위원가</t>
    <phoneticPr fontId="38" type="noConversion"/>
  </si>
  <si>
    <r>
      <t>연간조정량</t>
    </r>
    <r>
      <rPr>
        <sz val="9"/>
        <rFont val="Times New Roman"/>
        <family val="1"/>
      </rPr>
      <t/>
    </r>
    <phoneticPr fontId="38" type="noConversion"/>
  </si>
  <si>
    <t>Usage charge</t>
    <phoneticPr fontId="38" type="noConversion"/>
  </si>
  <si>
    <t>Average unit price</t>
    <phoneticPr fontId="38" type="noConversion"/>
  </si>
  <si>
    <t xml:space="preserve">Gross cost         </t>
    <phoneticPr fontId="5" type="noConversion"/>
  </si>
  <si>
    <t xml:space="preserve">Gross  unit cost        </t>
    <phoneticPr fontId="38" type="noConversion"/>
  </si>
  <si>
    <t>(thousand tons)</t>
    <phoneticPr fontId="38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</si>
  <si>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</si>
  <si>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</si>
  <si>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</si>
  <si>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</si>
  <si>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서비스업및기타</t>
    <phoneticPr fontId="38" type="noConversion"/>
  </si>
  <si>
    <t>2. 제조업종별 전력사용량(2)</t>
    <phoneticPr fontId="38" type="noConversion"/>
  </si>
  <si>
    <t>일반용
(영업용)</t>
    <phoneticPr fontId="38" type="noConversion"/>
  </si>
  <si>
    <t>기타
(산업및 공업용+기타업종)</t>
    <phoneticPr fontId="38" type="noConversion"/>
  </si>
  <si>
    <t>욕탕용
(욕탕1종(대중탕용)+욕탕2종)
Bath-house</t>
    <phoneticPr fontId="38" type="noConversion"/>
  </si>
  <si>
    <t>공공용
(영업용)</t>
    <phoneticPr fontId="38" type="noConversion"/>
  </si>
  <si>
    <r>
      <t>오수관로</t>
    </r>
    <r>
      <rPr>
        <sz val="9"/>
        <rFont val="Times New Roman"/>
        <family val="1"/>
      </rPr>
      <t xml:space="preserve">  Sewage pipe line</t>
    </r>
    <phoneticPr fontId="38" type="noConversion"/>
  </si>
  <si>
    <r>
      <t>우수관로</t>
    </r>
    <r>
      <rPr>
        <sz val="9"/>
        <rFont val="Times New Roman"/>
        <family val="1"/>
      </rPr>
      <t xml:space="preserve"> Rain water pipe line</t>
    </r>
    <phoneticPr fontId="38" type="noConversion"/>
  </si>
  <si>
    <t>제1차 금속</t>
    <phoneticPr fontId="38" type="noConversion"/>
  </si>
  <si>
    <t>Ⅷ. 전기·가스·수도</t>
  </si>
  <si>
    <t>-</t>
  </si>
  <si>
    <t xml:space="preserve">         -</t>
  </si>
  <si>
    <t xml:space="preserve">           -</t>
  </si>
  <si>
    <t>하수도
보급률</t>
    <phoneticPr fontId="38" type="noConversion"/>
  </si>
  <si>
    <t>Sewerage distribution rate</t>
    <phoneticPr fontId="38" type="noConversion"/>
  </si>
  <si>
    <t>단위: MWh, %</t>
    <phoneticPr fontId="38" type="noConversion"/>
  </si>
  <si>
    <t>Unit: MWh, %</t>
    <phoneticPr fontId="38" type="noConversion"/>
  </si>
  <si>
    <t>단위: MWh</t>
    <phoneticPr fontId="38" type="noConversion"/>
  </si>
  <si>
    <t>Unit: MWh</t>
    <phoneticPr fontId="38" type="noConversion"/>
  </si>
  <si>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5" type="noConversion"/>
  </si>
  <si>
    <t>연 별</t>
    <phoneticPr fontId="38" type="noConversion"/>
  </si>
  <si>
    <t>Share of total</t>
    <phoneticPr fontId="38" type="noConversion"/>
  </si>
  <si>
    <r>
      <rPr>
        <sz val="9"/>
        <rFont val="바탕"/>
        <family val="1"/>
        <charset val="129"/>
      </rPr>
      <t>소계</t>
    </r>
    <phoneticPr fontId="38" type="noConversion"/>
  </si>
  <si>
    <r>
      <rPr>
        <sz val="9"/>
        <rFont val="바탕"/>
        <family val="1"/>
        <charset val="129"/>
      </rPr>
      <t>농림어업</t>
    </r>
    <r>
      <rPr>
        <sz val="9"/>
        <rFont val="Times New Roman"/>
        <family val="1"/>
      </rPr>
      <t xml:space="preserve"> 
Agriculture, forestry and fishing</t>
    </r>
    <phoneticPr fontId="38" type="noConversion"/>
  </si>
  <si>
    <r>
      <rPr>
        <sz val="9"/>
        <rFont val="바탕"/>
        <family val="1"/>
        <charset val="129"/>
      </rPr>
      <t>광업</t>
    </r>
    <r>
      <rPr>
        <sz val="9"/>
        <rFont val="Times New Roman"/>
        <family val="1"/>
      </rPr>
      <t xml:space="preserve"> mining</t>
    </r>
    <phoneticPr fontId="38" type="noConversion"/>
  </si>
  <si>
    <r>
      <rPr>
        <sz val="9"/>
        <rFont val="바탕"/>
        <family val="1"/>
        <charset val="129"/>
      </rPr>
      <t>제조업</t>
    </r>
    <r>
      <rPr>
        <sz val="9"/>
        <rFont val="Times New Roman"/>
        <family val="1"/>
      </rPr>
      <t xml:space="preserve"> Manufacturing</t>
    </r>
    <phoneticPr fontId="38" type="noConversion"/>
  </si>
  <si>
    <t>주: 1) 한국표준산업분류상 농업, 임업 및 어업, 광업, 제조업, 공공행정 국방 및 사회보장행정을 제외한 산업.</t>
    <phoneticPr fontId="49" type="noConversion"/>
  </si>
  <si>
    <t xml:space="preserve">       단, 제조업 중 산업용 기계 및 장비수리업은 포함</t>
    <phoneticPr fontId="5" type="noConversion"/>
  </si>
  <si>
    <t>자료: 「한국전력통계」 한국전력공사 나주지사</t>
    <phoneticPr fontId="38" type="noConversion"/>
  </si>
  <si>
    <t>1. Electric Power Consumption by Use</t>
    <phoneticPr fontId="38" type="noConversion"/>
  </si>
  <si>
    <t>2. Electric Power Consumption by Industry Type(1)</t>
    <phoneticPr fontId="38" type="noConversion"/>
  </si>
  <si>
    <t>2. Electric Power Consumption by Industry Type(2)</t>
    <phoneticPr fontId="38" type="noConversion"/>
  </si>
  <si>
    <t>Source: Naju Branch, Korea Electric Power Corporation</t>
    <phoneticPr fontId="38" type="noConversion"/>
  </si>
  <si>
    <t>단위: 명, 개별</t>
    <phoneticPr fontId="38" type="noConversion"/>
  </si>
  <si>
    <t>Unit: person, item specific</t>
    <phoneticPr fontId="38" type="noConversion"/>
  </si>
  <si>
    <t>자료: 상하수도과</t>
    <phoneticPr fontId="38" type="noConversion"/>
  </si>
  <si>
    <t>단위: m</t>
    <phoneticPr fontId="38" type="noConversion"/>
  </si>
  <si>
    <t>Total</t>
    <phoneticPr fontId="5" type="noConversion"/>
  </si>
  <si>
    <r>
      <rPr>
        <sz val="9"/>
        <rFont val="바탕"/>
        <family val="1"/>
        <charset val="129"/>
      </rPr>
      <t>합계</t>
    </r>
    <phoneticPr fontId="38" type="noConversion"/>
  </si>
  <si>
    <r>
      <rPr>
        <sz val="9"/>
        <rFont val="굴림"/>
        <family val="3"/>
        <charset val="129"/>
      </rPr>
      <t>도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수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관
</t>
    </r>
    <r>
      <rPr>
        <sz val="9"/>
        <rFont val="Times New Roman"/>
        <family val="1"/>
      </rPr>
      <t>Aqueduct pipe</t>
    </r>
  </si>
  <si>
    <r>
      <t xml:space="preserve"> </t>
    </r>
    <r>
      <rPr>
        <sz val="9"/>
        <rFont val="굴림"/>
        <family val="3"/>
        <charset val="129"/>
      </rPr>
      <t>송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수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관
</t>
    </r>
    <r>
      <rPr>
        <sz val="9"/>
        <rFont val="Times New Roman"/>
        <family val="1"/>
      </rPr>
      <t>Transmission pipe</t>
    </r>
  </si>
  <si>
    <r>
      <rPr>
        <sz val="9"/>
        <rFont val="굴림"/>
        <family val="3"/>
        <charset val="129"/>
      </rPr>
      <t>배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>수</t>
    </r>
    <r>
      <rPr>
        <sz val="9"/>
        <rFont val="Times New Roman"/>
        <family val="1"/>
      </rPr>
      <t xml:space="preserve"> </t>
    </r>
    <r>
      <rPr>
        <sz val="9"/>
        <rFont val="굴림"/>
        <family val="3"/>
        <charset val="129"/>
      </rPr>
      <t xml:space="preserve">관
</t>
    </r>
    <r>
      <rPr>
        <sz val="9"/>
        <rFont val="Times New Roman"/>
        <family val="1"/>
      </rPr>
      <t>Water drain pipe</t>
    </r>
    <phoneticPr fontId="5" type="noConversion"/>
  </si>
  <si>
    <r>
      <rPr>
        <sz val="7.5"/>
        <rFont val="돋움"/>
        <family val="3"/>
        <charset val="129"/>
      </rPr>
      <t xml:space="preserve">강관
</t>
    </r>
    <r>
      <rPr>
        <sz val="7.5"/>
        <rFont val="Times New Roman"/>
        <family val="1"/>
      </rPr>
      <t>Steel</t>
    </r>
    <phoneticPr fontId="49" type="noConversion"/>
  </si>
  <si>
    <r>
      <rPr>
        <sz val="7.5"/>
        <rFont val="굴림"/>
        <family val="3"/>
        <charset val="129"/>
      </rPr>
      <t xml:space="preserve">덕타일
주철관
</t>
    </r>
    <r>
      <rPr>
        <sz val="7.5"/>
        <rFont val="Times New Roman"/>
        <family val="1"/>
      </rPr>
      <t>Ductile
Cast iron</t>
    </r>
    <phoneticPr fontId="5" type="noConversion"/>
  </si>
  <si>
    <r>
      <rPr>
        <sz val="7.5"/>
        <rFont val="굴림"/>
        <family val="3"/>
        <charset val="129"/>
      </rPr>
      <t>기</t>
    </r>
    <r>
      <rPr>
        <sz val="7.5"/>
        <rFont val="Times New Roman"/>
        <family val="1"/>
      </rPr>
      <t xml:space="preserve"> </t>
    </r>
    <r>
      <rPr>
        <sz val="7.5"/>
        <rFont val="굴림"/>
        <family val="3"/>
        <charset val="129"/>
      </rPr>
      <t xml:space="preserve">타
</t>
    </r>
    <r>
      <rPr>
        <sz val="7.5"/>
        <rFont val="Times New Roman"/>
        <family val="1"/>
      </rPr>
      <t>Others</t>
    </r>
  </si>
  <si>
    <r>
      <rPr>
        <sz val="7.5"/>
        <rFont val="굴림"/>
        <family val="3"/>
        <charset val="129"/>
      </rPr>
      <t xml:space="preserve">주철관
</t>
    </r>
    <r>
      <rPr>
        <sz val="7.5"/>
        <rFont val="Times New Roman"/>
        <family val="1"/>
      </rPr>
      <t>Cast iron</t>
    </r>
  </si>
  <si>
    <r>
      <t>PVC</t>
    </r>
    <r>
      <rPr>
        <sz val="9"/>
        <rFont val="바탕"/>
        <family val="1"/>
        <charset val="129"/>
      </rPr>
      <t>관</t>
    </r>
    <phoneticPr fontId="5" type="noConversion"/>
  </si>
  <si>
    <r>
      <t>PE</t>
    </r>
    <r>
      <rPr>
        <sz val="9"/>
        <rFont val="바탕"/>
        <family val="1"/>
        <charset val="129"/>
      </rPr>
      <t>관</t>
    </r>
    <phoneticPr fontId="5" type="noConversion"/>
  </si>
  <si>
    <r>
      <rPr>
        <sz val="7.5"/>
        <rFont val="굴림"/>
        <family val="3"/>
        <charset val="129"/>
      </rPr>
      <t>에나멜코팅</t>
    </r>
    <r>
      <rPr>
        <sz val="7.5"/>
        <rFont val="Times New Roman"/>
        <family val="1"/>
      </rPr>
      <t xml:space="preserve"> </t>
    </r>
    <r>
      <rPr>
        <sz val="7.5"/>
        <rFont val="굴림"/>
        <family val="3"/>
        <charset val="129"/>
      </rPr>
      <t xml:space="preserve">도복장강관
</t>
    </r>
    <r>
      <rPr>
        <sz val="7.5"/>
        <rFont val="Times New Roman"/>
        <family val="1"/>
      </rPr>
      <t>Enamel
coated
steel pipe</t>
    </r>
    <phoneticPr fontId="49" type="noConversion"/>
  </si>
  <si>
    <r>
      <rPr>
        <sz val="7.5"/>
        <rFont val="돋움"/>
        <family val="3"/>
        <charset val="129"/>
      </rPr>
      <t xml:space="preserve">엑상에폭시
도복장강관
</t>
    </r>
    <r>
      <rPr>
        <sz val="7.5"/>
        <rFont val="Times New Roman"/>
        <family val="1"/>
      </rPr>
      <t>Liquid epoxy
coated
steel pipe</t>
    </r>
    <phoneticPr fontId="49" type="noConversion"/>
  </si>
  <si>
    <t>Unit: m</t>
    <phoneticPr fontId="5" type="noConversion"/>
  </si>
  <si>
    <t>Source: Water &amp; Sewage Division</t>
    <phoneticPr fontId="5" type="noConversion"/>
  </si>
  <si>
    <r>
      <rPr>
        <sz val="9"/>
        <rFont val="바탕"/>
        <family val="1"/>
        <charset val="129"/>
      </rPr>
      <t>수도용</t>
    </r>
    <r>
      <rPr>
        <sz val="9"/>
        <rFont val="Times New Roman"/>
        <family val="1"/>
      </rPr>
      <t xml:space="preserve"> 
</t>
    </r>
    <r>
      <rPr>
        <sz val="9"/>
        <rFont val="바탕"/>
        <family val="1"/>
        <charset val="129"/>
      </rPr>
      <t xml:space="preserve">경질폴리염화비닐관
</t>
    </r>
    <r>
      <rPr>
        <sz val="9"/>
        <rFont val="Times New Roman"/>
        <family val="1"/>
      </rPr>
      <t>Unplasticized
poly pipe</t>
    </r>
    <phoneticPr fontId="5" type="noConversion"/>
  </si>
  <si>
    <r>
      <rPr>
        <sz val="9"/>
        <rFont val="바탕"/>
        <family val="1"/>
        <charset val="129"/>
      </rPr>
      <t xml:space="preserve">계
</t>
    </r>
    <r>
      <rPr>
        <sz val="9"/>
        <rFont val="Times New Roman"/>
        <family val="1"/>
      </rPr>
      <t>Sub-total</t>
    </r>
    <phoneticPr fontId="38" type="noConversion"/>
  </si>
  <si>
    <r>
      <rPr>
        <sz val="9"/>
        <rFont val="바탕"/>
        <family val="1"/>
        <charset val="129"/>
      </rPr>
      <t xml:space="preserve">아연도
강관
</t>
    </r>
    <r>
      <rPr>
        <sz val="9"/>
        <rFont val="Times New Roman"/>
        <family val="1"/>
      </rPr>
      <t>Galvanized
steel</t>
    </r>
    <phoneticPr fontId="38" type="noConversion"/>
  </si>
  <si>
    <r>
      <rPr>
        <sz val="9"/>
        <rFont val="바탕"/>
        <family val="1"/>
        <charset val="129"/>
      </rPr>
      <t xml:space="preserve">동관
</t>
    </r>
    <r>
      <rPr>
        <sz val="9"/>
        <rFont val="Times New Roman"/>
        <family val="1"/>
      </rPr>
      <t>Copper
pipe</t>
    </r>
    <phoneticPr fontId="38" type="noConversion"/>
  </si>
  <si>
    <r>
      <rPr>
        <sz val="9"/>
        <rFont val="바탕"/>
        <family val="1"/>
        <charset val="129"/>
      </rPr>
      <t xml:space="preserve">스텐레스
관
</t>
    </r>
    <r>
      <rPr>
        <sz val="9"/>
        <rFont val="Times New Roman"/>
        <family val="1"/>
      </rPr>
      <t>Stainless
steel</t>
    </r>
    <phoneticPr fontId="38" type="noConversion"/>
  </si>
  <si>
    <r>
      <rPr>
        <sz val="9"/>
        <rFont val="바탕"/>
        <family val="1"/>
        <charset val="129"/>
      </rPr>
      <t xml:space="preserve">기타
</t>
    </r>
    <r>
      <rPr>
        <sz val="9"/>
        <rFont val="Times New Roman"/>
        <family val="1"/>
      </rPr>
      <t>Others</t>
    </r>
    <phoneticPr fontId="38" type="noConversion"/>
  </si>
  <si>
    <t>Water supply Equipments</t>
    <phoneticPr fontId="5" type="noConversion"/>
  </si>
  <si>
    <t>급수관</t>
    <phoneticPr fontId="38" type="noConversion"/>
  </si>
  <si>
    <t>4. 상수도관(1)</t>
    <phoneticPr fontId="38" type="noConversion"/>
  </si>
  <si>
    <t>4. Water Supply Pipes(1)</t>
    <phoneticPr fontId="5" type="noConversion"/>
  </si>
  <si>
    <t>4. 상수도관(2)</t>
    <phoneticPr fontId="5" type="noConversion"/>
  </si>
  <si>
    <t>4. Water Supply Pipes(2)</t>
    <phoneticPr fontId="5" type="noConversion"/>
  </si>
  <si>
    <t>단위: ㎥</t>
    <phoneticPr fontId="38" type="noConversion"/>
  </si>
  <si>
    <t>Unit: ㎥</t>
    <phoneticPr fontId="38" type="noConversion"/>
  </si>
  <si>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38" type="noConversion"/>
  </si>
  <si>
    <r>
      <rPr>
        <sz val="9"/>
        <rFont val="바탕"/>
        <family val="1"/>
        <charset val="129"/>
      </rPr>
      <t>가정용</t>
    </r>
    <phoneticPr fontId="38" type="noConversion"/>
  </si>
  <si>
    <r>
      <rPr>
        <sz val="9"/>
        <rFont val="바탕"/>
        <family val="1"/>
        <charset val="129"/>
      </rPr>
      <t xml:space="preserve">공공용
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업무용</t>
    </r>
    <r>
      <rPr>
        <sz val="9"/>
        <rFont val="Times New Roman"/>
        <family val="1"/>
      </rPr>
      <t>)</t>
    </r>
    <phoneticPr fontId="38" type="noConversion"/>
  </si>
  <si>
    <r>
      <rPr>
        <sz val="9"/>
        <rFont val="바탕"/>
        <family val="1"/>
        <charset val="129"/>
      </rPr>
      <t xml:space="preserve">일반용
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영업용</t>
    </r>
    <r>
      <rPr>
        <sz val="9"/>
        <rFont val="Times New Roman"/>
        <family val="1"/>
      </rPr>
      <t>)</t>
    </r>
    <phoneticPr fontId="38" type="noConversion"/>
  </si>
  <si>
    <r>
      <rPr>
        <sz val="9"/>
        <rFont val="바탕"/>
        <family val="1"/>
        <charset val="129"/>
      </rPr>
      <t xml:space="preserve">욕탕용
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욕탕</t>
    </r>
    <r>
      <rPr>
        <sz val="9"/>
        <rFont val="Times New Roman"/>
        <family val="1"/>
      </rPr>
      <t>1</t>
    </r>
    <r>
      <rPr>
        <sz val="9"/>
        <rFont val="바탕"/>
        <family val="1"/>
        <charset val="129"/>
      </rPr>
      <t>종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대중탕용</t>
    </r>
    <r>
      <rPr>
        <sz val="9"/>
        <rFont val="Times New Roman"/>
        <family val="1"/>
      </rPr>
      <t>)+</t>
    </r>
    <r>
      <rPr>
        <sz val="9"/>
        <rFont val="바탕"/>
        <family val="1"/>
        <charset val="129"/>
      </rPr>
      <t>욕탕</t>
    </r>
    <r>
      <rPr>
        <sz val="9"/>
        <rFont val="Times New Roman"/>
        <family val="1"/>
      </rPr>
      <t>2</t>
    </r>
    <r>
      <rPr>
        <sz val="9"/>
        <rFont val="바탕"/>
        <family val="1"/>
        <charset val="129"/>
      </rPr>
      <t>종</t>
    </r>
    <r>
      <rPr>
        <sz val="9"/>
        <rFont val="Times New Roman"/>
        <family val="1"/>
      </rPr>
      <t>)
Bath-house</t>
    </r>
    <phoneticPr fontId="38" type="noConversion"/>
  </si>
  <si>
    <r>
      <rPr>
        <sz val="9"/>
        <rFont val="바탕"/>
        <family val="1"/>
        <charset val="129"/>
      </rPr>
      <t xml:space="preserve">기타
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산업및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공업용</t>
    </r>
    <r>
      <rPr>
        <sz val="9"/>
        <rFont val="Times New Roman"/>
        <family val="1"/>
      </rPr>
      <t>+</t>
    </r>
    <r>
      <rPr>
        <sz val="9"/>
        <rFont val="바탕"/>
        <family val="1"/>
        <charset val="129"/>
      </rPr>
      <t>기타업종</t>
    </r>
    <r>
      <rPr>
        <sz val="9"/>
        <rFont val="Times New Roman"/>
        <family val="1"/>
      </rPr>
      <t>)</t>
    </r>
    <phoneticPr fontId="38" type="noConversion"/>
  </si>
  <si>
    <t>단위: 천원</t>
    <phoneticPr fontId="38" type="noConversion"/>
  </si>
  <si>
    <t>Unit: 1,000 won</t>
    <phoneticPr fontId="38" type="noConversion"/>
  </si>
  <si>
    <t>단위: 명, %</t>
    <phoneticPr fontId="38" type="noConversion"/>
  </si>
  <si>
    <t>Unit: person, %</t>
    <phoneticPr fontId="38" type="noConversion"/>
  </si>
  <si>
    <t>7. Sewage Population and System</t>
    <phoneticPr fontId="38" type="noConversion"/>
  </si>
  <si>
    <r>
      <t xml:space="preserve">인구
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)  </t>
    </r>
    <phoneticPr fontId="38" type="noConversion"/>
  </si>
  <si>
    <t>Source: Water &amp; Sewage Division</t>
    <phoneticPr fontId="49" type="noConversion"/>
  </si>
  <si>
    <t>8. Sewage Service Charges</t>
    <phoneticPr fontId="38" type="noConversion"/>
  </si>
  <si>
    <t>Unit: ㎢, m, number</t>
    <phoneticPr fontId="38" type="noConversion"/>
  </si>
  <si>
    <t>Gutter</t>
    <phoneticPr fontId="38" type="noConversion"/>
  </si>
  <si>
    <t>단위: ㎢, m, 개</t>
    <phoneticPr fontId="38" type="noConversion"/>
  </si>
  <si>
    <t>9. Sewage Pipes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</si>
</sst>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_ * #,##0_ ;_ * \-#,##0_ ;_ * &quot;-&quot;_ ;_ @_ "/>
    <numFmt numFmtId="185" formatCode="#,##0.00;[Red]&quot;-&quot;#,##0.00"/>
    <numFmt numFmtId="186" formatCode="_ * #,##0.00_ ;_ * \-#,##0.00_ ;_ * &quot;-&quot;??_ ;_ @_ "/>
    <numFmt numFmtId="187" formatCode="\$&quot;_x000c__x0009__x0001_-)_x0008__x0004__x0000__x0000__x0005__x0002_&quot;;[Red]\(\$#,##0\)"/>
    <numFmt numFmtId="188" formatCode="0.0000000000%"/>
    <numFmt numFmtId="189" formatCode="&quot;0412-&quot;00&quot;-&quot;0000"/>
    <numFmt numFmtId="190" formatCode="#,##0.0"/>
    <numFmt numFmtId="191" formatCode="#,##0.0\ ;\(#,##0.0\);&quot;-&quot;\ "/>
    <numFmt numFmtId="192" formatCode="_(&quot;$&quot;* #,##0.0_);_(&quot;$&quot;* \(#,##0.0\);_(&quot;$&quot;* &quot;-&quot;??_);_(@_)"/>
    <numFmt numFmtId="193" formatCode="&quot;0452-&quot;00&quot;-&quot;0000"/>
    <numFmt numFmtId="194" formatCode="&quot;?#,##0.00;[Red]\-&quot;&quot;?&quot;#,##0.00"/>
    <numFmt numFmtId="195" formatCode="&quot;R$&quot;#,##0.00;&quot;R$&quot;\-#,##0.00"/>
    <numFmt numFmtId="196" formatCode="_-* #,##0_-;&quot;₩&quot;\!\-* #,##0_-;_-* &quot;-&quot;_-;_-@_-"/>
    <numFmt numFmtId="197" formatCode="0_);[Red]\(0\)"/>
    <numFmt numFmtId="198" formatCode="#,###,###,###,##0"/>
    <numFmt numFmtId="199" formatCode="_-* #,##0.0_-;\-* #,##0.0_-;_-* &quot;-&quot;_-;_-@_-"/>
    <numFmt numFmtId="200" formatCode="0.0_);[Red]\(0.0\)"/>
    <numFmt numFmtId="201" formatCode="#,##0_);[Red]\(#,##0\)"/>
  </numFmts>
  <fonts count="75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8"/>
      <name val="바탕체"/>
      <family val="1"/>
      <charset val="129"/>
    </font>
    <font>
      <sz val="8"/>
      <name val="바탕"/>
      <family val="1"/>
      <charset val="129"/>
    </font>
    <font>
      <sz val="14"/>
      <name val="바탕체"/>
      <family val="1"/>
      <charset val="129"/>
    </font>
    <font>
      <sz val="9"/>
      <name val="굴림체"/>
      <family val="3"/>
      <charset val="129"/>
    </font>
    <font>
      <sz val="9"/>
      <name val="바탕"/>
      <family val="1"/>
      <charset val="129"/>
    </font>
    <font>
      <sz val="9"/>
      <name val="Times New Roman"/>
      <family val="1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바탕체"/>
      <family val="1"/>
      <charset val="129"/>
    </font>
    <font>
      <sz val="8"/>
      <name val="Times New Roman"/>
      <family val="1"/>
    </font>
    <font>
      <b/>
      <sz val="12"/>
      <color indexed="10"/>
      <name val="바탕체"/>
      <family val="1"/>
      <charset val="129"/>
    </font>
    <font>
      <sz val="8"/>
      <name val="돋움"/>
      <family val="3"/>
      <charset val="129"/>
    </font>
    <font>
      <sz val="7.5"/>
      <name val="Times New Roman"/>
      <family val="1"/>
    </font>
    <font>
      <sz val="7"/>
      <name val="Times New Roman"/>
      <family val="1"/>
    </font>
    <font>
      <b/>
      <sz val="18"/>
      <name val="바탕체"/>
      <family val="1"/>
      <charset val="129"/>
    </font>
    <font>
      <sz val="7.5"/>
      <name val="굴림"/>
      <family val="3"/>
      <charset val="129"/>
    </font>
    <font>
      <sz val="7.5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name val="HY견명조"/>
      <family val="1"/>
      <charset val="129"/>
    </font>
    <font>
      <b/>
      <sz val="17"/>
      <name val="ariral narrow"/>
    </font>
    <font>
      <b/>
      <sz val="17"/>
      <name val="ariral narrow"/>
      <family val="2"/>
    </font>
    <font>
      <sz val="9"/>
      <name val="바탕체"/>
      <family val="1"/>
      <charset val="129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바탕"/>
      <family val="1"/>
      <charset val="129"/>
    </font>
    <font>
      <b/>
      <sz val="10"/>
      <name val="Arial Narrow"/>
      <family val="2"/>
    </font>
    <font>
      <sz val="9"/>
      <color theme="1"/>
      <name val="바탕체"/>
      <family val="1"/>
      <charset val="129"/>
    </font>
    <font>
      <b/>
      <sz val="17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anrrow"/>
    </font>
    <font>
      <sz val="9"/>
      <color theme="1"/>
      <name val="arial anrrow"/>
    </font>
    <font>
      <sz val="9"/>
      <color rgb="FF000000"/>
      <name val="arial anrrow"/>
    </font>
    <font>
      <b/>
      <sz val="10"/>
      <color theme="1"/>
      <name val="arial anrrow"/>
    </font>
    <font>
      <b/>
      <sz val="10"/>
      <name val="arial anrrow"/>
    </font>
    <font>
      <b/>
      <sz val="10"/>
      <name val="굴림"/>
      <family val="3"/>
      <charset val="129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FD7DD"/>
      </right>
      <top/>
      <bottom style="thin">
        <color rgb="FFCFD7DD"/>
      </bottom>
      <diagonal/>
    </border>
    <border>
      <left/>
      <right style="thin">
        <color rgb="FFCFD7DD"/>
      </right>
      <top/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FD7DD"/>
      </bottom>
      <diagonal/>
    </border>
  </borders>
  <cellStyleXfs count="285">
    <xf numFmtId="176" fontId="0" fillId="0" borderId="0">
      <alignment horizontal="right"/>
    </xf>
    <xf numFmtId="41" fontId="4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6" fillId="0" borderId="0"/>
    <xf numFmtId="183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3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17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7" fillId="0" borderId="0"/>
    <xf numFmtId="0" fontId="12" fillId="0" borderId="0"/>
    <xf numFmtId="0" fontId="18" fillId="0" borderId="0"/>
    <xf numFmtId="0" fontId="19" fillId="0" borderId="0"/>
    <xf numFmtId="0" fontId="15" fillId="0" borderId="0"/>
    <xf numFmtId="0" fontId="15" fillId="0" borderId="0"/>
    <xf numFmtId="0" fontId="18" fillId="0" borderId="0"/>
    <xf numFmtId="0" fontId="19" fillId="0" borderId="0"/>
    <xf numFmtId="0" fontId="13" fillId="0" borderId="0"/>
    <xf numFmtId="0" fontId="14" fillId="0" borderId="0"/>
    <xf numFmtId="0" fontId="20" fillId="0" borderId="0"/>
    <xf numFmtId="184" fontId="9" fillId="0" borderId="0" applyFont="0" applyFill="0" applyBorder="0" applyAlignment="0" applyProtection="0"/>
    <xf numFmtId="187" fontId="6" fillId="0" borderId="0"/>
    <xf numFmtId="186" fontId="9" fillId="0" borderId="0" applyFont="0" applyFill="0" applyBorder="0" applyAlignment="0" applyProtection="0"/>
    <xf numFmtId="17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21" fillId="0" borderId="0"/>
    <xf numFmtId="0" fontId="22" fillId="0" borderId="0" applyFill="0" applyBorder="0" applyAlignment="0" applyProtection="0"/>
    <xf numFmtId="189" fontId="6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6" fillId="0" borderId="0"/>
    <xf numFmtId="2" fontId="22" fillId="0" borderId="0" applyFill="0" applyBorder="0" applyAlignment="0" applyProtection="0"/>
    <xf numFmtId="38" fontId="23" fillId="2" borderId="0" applyNumberFormat="0" applyBorder="0" applyAlignment="0" applyProtection="0"/>
    <xf numFmtId="0" fontId="24" fillId="0" borderId="0">
      <alignment horizontal="left"/>
    </xf>
    <xf numFmtId="0" fontId="25" fillId="0" borderId="2" applyNumberFormat="0" applyAlignment="0" applyProtection="0">
      <alignment horizontal="left" vertical="center"/>
    </xf>
    <xf numFmtId="0" fontId="25" fillId="0" borderId="1">
      <alignment horizontal="left" vertical="center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23" fillId="3" borderId="3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0" borderId="4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6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28" fillId="0" borderId="0"/>
    <xf numFmtId="0" fontId="22" fillId="0" borderId="5" applyNumberFormat="0" applyFill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Fill="0" applyBorder="0" applyProtection="0">
      <alignment horizontal="left" shrinkToFit="1"/>
    </xf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195" fontId="8" fillId="0" borderId="0"/>
    <xf numFmtId="0" fontId="30" fillId="0" borderId="0">
      <alignment horizontal="centerContinuous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" fillId="0" borderId="0">
      <alignment horizontal="center" vertical="center"/>
    </xf>
    <xf numFmtId="0" fontId="32" fillId="0" borderId="0"/>
    <xf numFmtId="0" fontId="9" fillId="0" borderId="0"/>
    <xf numFmtId="0" fontId="8" fillId="0" borderId="0"/>
    <xf numFmtId="38" fontId="33" fillId="0" borderId="0" applyFont="0" applyFill="0" applyBorder="0" applyAlignment="0">
      <alignment vertical="center"/>
    </xf>
    <xf numFmtId="184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4" fillId="0" borderId="0"/>
    <xf numFmtId="0" fontId="8" fillId="0" borderId="0"/>
    <xf numFmtId="0" fontId="35" fillId="0" borderId="0">
      <alignment vertic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/>
    <xf numFmtId="196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96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8" fillId="0" borderId="0"/>
    <xf numFmtId="0" fontId="35" fillId="0" borderId="0">
      <alignment vertical="center"/>
    </xf>
    <xf numFmtId="9" fontId="4" fillId="0" borderId="0" applyFont="0" applyFill="0" applyBorder="0" applyAlignment="0" applyProtection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176" fontId="4" fillId="0" borderId="0">
      <alignment horizontal="right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37">
    <xf numFmtId="176" fontId="0" fillId="0" borderId="0" xfId="0">
      <alignment horizontal="right"/>
    </xf>
    <xf numFmtId="176" fontId="39" fillId="0" borderId="0" xfId="0" applyFont="1" applyFill="1" applyAlignment="1">
      <alignment horizontal="centerContinuous"/>
    </xf>
    <xf numFmtId="176" fontId="39" fillId="0" borderId="0" xfId="0" applyFont="1" applyFill="1">
      <alignment horizontal="right"/>
    </xf>
    <xf numFmtId="176" fontId="40" fillId="0" borderId="0" xfId="0" applyFont="1" applyFill="1">
      <alignment horizontal="right"/>
    </xf>
    <xf numFmtId="176" fontId="42" fillId="0" borderId="0" xfId="0" applyFont="1" applyFill="1" applyBorder="1" applyAlignment="1">
      <alignment horizontal="center" vertical="center"/>
    </xf>
    <xf numFmtId="176" fontId="40" fillId="0" borderId="0" xfId="0" applyFont="1" applyFill="1" applyAlignment="1">
      <alignment horizontal="right" vertical="center"/>
    </xf>
    <xf numFmtId="176" fontId="41" fillId="0" borderId="6" xfId="0" applyFont="1" applyFill="1" applyBorder="1" applyAlignment="1">
      <alignment horizontal="center" vertical="center"/>
    </xf>
    <xf numFmtId="176" fontId="42" fillId="0" borderId="8" xfId="0" applyFont="1" applyFill="1" applyBorder="1" applyAlignment="1">
      <alignment horizontal="center" vertical="center"/>
    </xf>
    <xf numFmtId="176" fontId="41" fillId="0" borderId="0" xfId="0" applyFont="1" applyFill="1" applyBorder="1" applyAlignment="1">
      <alignment horizontal="center" vertical="center"/>
    </xf>
    <xf numFmtId="176" fontId="42" fillId="0" borderId="11" xfId="0" applyFont="1" applyFill="1" applyBorder="1" applyAlignment="1">
      <alignment horizontal="centerContinuous" vertical="center"/>
    </xf>
    <xf numFmtId="176" fontId="42" fillId="0" borderId="6" xfId="0" applyFont="1" applyFill="1" applyBorder="1" applyAlignment="1">
      <alignment horizontal="center" vertical="center"/>
    </xf>
    <xf numFmtId="176" fontId="41" fillId="0" borderId="13" xfId="0" applyFont="1" applyFill="1" applyBorder="1" applyAlignment="1">
      <alignment horizontal="center" vertical="center"/>
    </xf>
    <xf numFmtId="176" fontId="41" fillId="0" borderId="10" xfId="0" applyFont="1" applyFill="1" applyBorder="1" applyAlignment="1">
      <alignment horizontal="center" vertical="center"/>
    </xf>
    <xf numFmtId="176" fontId="43" fillId="0" borderId="0" xfId="0" applyFont="1" applyFill="1" applyAlignment="1">
      <alignment horizontal="right" vertical="center"/>
    </xf>
    <xf numFmtId="176" fontId="44" fillId="0" borderId="0" xfId="0" applyFont="1" applyFill="1" applyAlignment="1">
      <alignment horizontal="right" vertical="center"/>
    </xf>
    <xf numFmtId="176" fontId="43" fillId="0" borderId="0" xfId="0" applyFont="1" applyFill="1">
      <alignment horizontal="right"/>
    </xf>
    <xf numFmtId="176" fontId="0" fillId="0" borderId="0" xfId="0" applyFill="1">
      <alignment horizontal="right"/>
    </xf>
    <xf numFmtId="176" fontId="40" fillId="0" borderId="0" xfId="0" applyFont="1" applyFill="1" applyBorder="1" applyAlignment="1">
      <alignment horizontal="right" vertical="center"/>
    </xf>
    <xf numFmtId="176" fontId="0" fillId="0" borderId="0" xfId="0" applyFill="1" applyBorder="1">
      <alignment horizontal="right"/>
    </xf>
    <xf numFmtId="176" fontId="39" fillId="0" borderId="0" xfId="0" applyFont="1" applyFill="1" applyAlignment="1" applyProtection="1">
      <alignment horizontal="centerContinuous"/>
    </xf>
    <xf numFmtId="176" fontId="39" fillId="0" borderId="0" xfId="0" applyFont="1" applyFill="1" applyProtection="1">
      <alignment horizontal="right"/>
    </xf>
    <xf numFmtId="176" fontId="40" fillId="0" borderId="0" xfId="0" applyFont="1" applyFill="1" applyAlignment="1" applyProtection="1">
      <alignment horizontal="left"/>
    </xf>
    <xf numFmtId="176" fontId="40" fillId="0" borderId="0" xfId="0" applyFont="1" applyFill="1" applyProtection="1">
      <alignment horizontal="right"/>
    </xf>
    <xf numFmtId="176" fontId="40" fillId="0" borderId="0" xfId="0" applyFont="1" applyFill="1" applyAlignment="1" applyProtection="1">
      <alignment horizontal="right" vertical="center"/>
    </xf>
    <xf numFmtId="176" fontId="41" fillId="0" borderId="13" xfId="0" applyFont="1" applyFill="1" applyBorder="1" applyAlignment="1" applyProtection="1">
      <alignment horizontal="center" vertical="center"/>
    </xf>
    <xf numFmtId="176" fontId="43" fillId="0" borderId="0" xfId="0" applyFont="1" applyFill="1" applyBorder="1" applyAlignment="1" applyProtection="1">
      <alignment horizontal="right" vertical="center"/>
    </xf>
    <xf numFmtId="176" fontId="44" fillId="0" borderId="0" xfId="0" applyFont="1" applyFill="1" applyBorder="1" applyAlignment="1" applyProtection="1">
      <alignment horizontal="right" vertical="center"/>
    </xf>
    <xf numFmtId="176" fontId="43" fillId="0" borderId="0" xfId="0" applyFont="1" applyFill="1" applyProtection="1">
      <alignment horizontal="right"/>
    </xf>
    <xf numFmtId="176" fontId="43" fillId="0" borderId="0" xfId="0" applyFont="1" applyFill="1" applyBorder="1" applyProtection="1">
      <alignment horizontal="right"/>
    </xf>
    <xf numFmtId="176" fontId="0" fillId="0" borderId="0" xfId="0" applyFill="1" applyProtection="1">
      <alignment horizontal="right"/>
    </xf>
    <xf numFmtId="176" fontId="0" fillId="0" borderId="0" xfId="0" applyFill="1" applyBorder="1" applyProtection="1">
      <alignment horizontal="right"/>
    </xf>
    <xf numFmtId="176" fontId="41" fillId="0" borderId="8" xfId="0" applyFont="1" applyFill="1" applyBorder="1" applyAlignment="1">
      <alignment horizontal="center" vertical="center"/>
    </xf>
    <xf numFmtId="176" fontId="46" fillId="0" borderId="0" xfId="0" applyFont="1" applyFill="1">
      <alignment horizontal="right"/>
    </xf>
    <xf numFmtId="176" fontId="41" fillId="0" borderId="0" xfId="0" applyFont="1" applyFill="1" applyBorder="1" applyAlignment="1" applyProtection="1">
      <alignment horizontal="center" vertical="center"/>
    </xf>
    <xf numFmtId="0" fontId="43" fillId="0" borderId="6" xfId="0" applyNumberFormat="1" applyFont="1" applyFill="1" applyBorder="1" applyAlignment="1" applyProtection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</xf>
    <xf numFmtId="176" fontId="45" fillId="0" borderId="0" xfId="0" applyFont="1" applyFill="1" applyProtection="1">
      <alignment horizontal="right"/>
    </xf>
    <xf numFmtId="176" fontId="43" fillId="0" borderId="0" xfId="0" applyFont="1" applyFill="1" applyAlignment="1" applyProtection="1">
      <alignment horizontal="left"/>
    </xf>
    <xf numFmtId="176" fontId="45" fillId="0" borderId="0" xfId="0" applyFont="1" applyFill="1" applyBorder="1" applyProtection="1">
      <alignment horizontal="right"/>
    </xf>
    <xf numFmtId="176" fontId="37" fillId="0" borderId="0" xfId="0" applyFont="1" applyFill="1" applyAlignment="1">
      <alignment horizontal="centerContinuous"/>
    </xf>
    <xf numFmtId="176" fontId="42" fillId="0" borderId="13" xfId="0" applyFont="1" applyFill="1" applyBorder="1" applyAlignment="1">
      <alignment horizontal="centerContinuous" vertical="center"/>
    </xf>
    <xf numFmtId="176" fontId="47" fillId="0" borderId="6" xfId="0" applyFont="1" applyFill="1" applyBorder="1" applyAlignment="1">
      <alignment horizontal="center" vertical="center"/>
    </xf>
    <xf numFmtId="176" fontId="48" fillId="0" borderId="0" xfId="0" applyFont="1" applyFill="1" applyAlignment="1">
      <alignment vertical="center" wrapText="1"/>
    </xf>
    <xf numFmtId="176" fontId="48" fillId="0" borderId="0" xfId="0" applyFont="1" applyFill="1" applyAlignment="1">
      <alignment vertical="center"/>
    </xf>
    <xf numFmtId="176" fontId="37" fillId="0" borderId="0" xfId="0" applyFont="1" applyFill="1" applyAlignment="1">
      <alignment horizontal="centerContinuous" vertical="center"/>
    </xf>
    <xf numFmtId="176" fontId="39" fillId="0" borderId="0" xfId="0" applyFont="1" applyFill="1" applyAlignment="1">
      <alignment horizontal="centerContinuous" vertical="center"/>
    </xf>
    <xf numFmtId="176" fontId="47" fillId="0" borderId="13" xfId="0" applyFont="1" applyFill="1" applyBorder="1" applyAlignment="1">
      <alignment horizontal="center" vertical="center" shrinkToFit="1"/>
    </xf>
    <xf numFmtId="176" fontId="47" fillId="0" borderId="6" xfId="0" applyFont="1" applyFill="1" applyBorder="1" applyAlignment="1">
      <alignment horizontal="center" vertical="center" shrinkToFit="1"/>
    </xf>
    <xf numFmtId="176" fontId="42" fillId="0" borderId="8" xfId="0" applyFont="1" applyFill="1" applyBorder="1" applyAlignment="1">
      <alignment horizontal="center" vertical="center" shrinkToFit="1"/>
    </xf>
    <xf numFmtId="176" fontId="47" fillId="0" borderId="14" xfId="0" applyFont="1" applyFill="1" applyBorder="1" applyAlignment="1" applyProtection="1">
      <alignment horizontal="center" vertical="center" wrapText="1"/>
    </xf>
    <xf numFmtId="176" fontId="47" fillId="0" borderId="15" xfId="0" applyFont="1" applyFill="1" applyBorder="1" applyAlignment="1" applyProtection="1">
      <alignment horizontal="center" vertical="center" wrapText="1"/>
    </xf>
    <xf numFmtId="176" fontId="41" fillId="0" borderId="17" xfId="0" applyFont="1" applyFill="1" applyBorder="1" applyAlignment="1" applyProtection="1">
      <alignment horizontal="center" vertical="center" wrapText="1"/>
    </xf>
    <xf numFmtId="176" fontId="41" fillId="0" borderId="8" xfId="0" applyFont="1" applyFill="1" applyBorder="1" applyAlignment="1" applyProtection="1">
      <alignment vertical="center"/>
    </xf>
    <xf numFmtId="176" fontId="41" fillId="0" borderId="8" xfId="0" applyFont="1" applyFill="1" applyBorder="1" applyAlignment="1">
      <alignment horizontal="center" vertical="center" wrapText="1"/>
    </xf>
    <xf numFmtId="176" fontId="50" fillId="0" borderId="14" xfId="0" applyFont="1" applyFill="1" applyBorder="1" applyAlignment="1">
      <alignment horizontal="center" vertical="center" shrinkToFit="1"/>
    </xf>
    <xf numFmtId="176" fontId="51" fillId="0" borderId="14" xfId="0" applyFont="1" applyFill="1" applyBorder="1" applyAlignment="1">
      <alignment horizontal="center" vertical="center" shrinkToFit="1"/>
    </xf>
    <xf numFmtId="176" fontId="47" fillId="0" borderId="15" xfId="0" applyFont="1" applyFill="1" applyBorder="1" applyAlignment="1">
      <alignment horizontal="center" vertical="center" shrinkToFit="1"/>
    </xf>
    <xf numFmtId="0" fontId="43" fillId="0" borderId="6" xfId="0" quotePrefix="1" applyNumberFormat="1" applyFont="1" applyFill="1" applyBorder="1" applyAlignment="1">
      <alignment horizontal="center" vertical="center" shrinkToFit="1"/>
    </xf>
    <xf numFmtId="176" fontId="42" fillId="0" borderId="8" xfId="0" applyFont="1" applyFill="1" applyBorder="1" applyAlignment="1" applyProtection="1">
      <alignment horizontal="center" vertical="center"/>
    </xf>
    <xf numFmtId="176" fontId="42" fillId="0" borderId="15" xfId="0" applyFont="1" applyFill="1" applyBorder="1" applyAlignment="1" applyProtection="1">
      <alignment horizontal="center" vertical="center"/>
    </xf>
    <xf numFmtId="176" fontId="42" fillId="0" borderId="9" xfId="0" applyFont="1" applyFill="1" applyBorder="1" applyAlignment="1" applyProtection="1">
      <alignment horizontal="center" vertical="center"/>
    </xf>
    <xf numFmtId="176" fontId="41" fillId="0" borderId="6" xfId="0" applyFont="1" applyFill="1" applyBorder="1" applyAlignment="1" applyProtection="1">
      <alignment horizontal="center" vertical="center"/>
    </xf>
    <xf numFmtId="176" fontId="42" fillId="0" borderId="14" xfId="0" applyFont="1" applyFill="1" applyBorder="1" applyAlignment="1" applyProtection="1">
      <alignment horizontal="center" vertical="center"/>
    </xf>
    <xf numFmtId="176" fontId="42" fillId="0" borderId="13" xfId="0" applyFont="1" applyFill="1" applyBorder="1" applyAlignment="1" applyProtection="1">
      <alignment horizontal="center" vertical="center"/>
    </xf>
    <xf numFmtId="176" fontId="42" fillId="0" borderId="13" xfId="0" applyFont="1" applyFill="1" applyBorder="1" applyAlignment="1">
      <alignment horizontal="center" vertical="center"/>
    </xf>
    <xf numFmtId="176" fontId="42" fillId="0" borderId="14" xfId="0" applyFont="1" applyFill="1" applyBorder="1" applyAlignment="1">
      <alignment horizontal="center" vertical="center"/>
    </xf>
    <xf numFmtId="176" fontId="41" fillId="0" borderId="6" xfId="0" applyFont="1" applyFill="1" applyBorder="1" applyAlignment="1">
      <alignment horizontal="center" vertical="center" wrapText="1"/>
    </xf>
    <xf numFmtId="176" fontId="42" fillId="0" borderId="9" xfId="0" applyFont="1" applyFill="1" applyBorder="1" applyAlignment="1">
      <alignment horizontal="center" vertical="center"/>
    </xf>
    <xf numFmtId="176" fontId="42" fillId="0" borderId="8" xfId="0" applyFont="1" applyFill="1" applyBorder="1" applyAlignment="1" applyProtection="1">
      <alignment horizontal="center" vertical="center"/>
    </xf>
    <xf numFmtId="176" fontId="42" fillId="0" borderId="6" xfId="0" applyFont="1" applyFill="1" applyBorder="1" applyAlignment="1" applyProtection="1">
      <alignment horizontal="center" vertical="center"/>
    </xf>
    <xf numFmtId="176" fontId="42" fillId="0" borderId="9" xfId="0" applyFont="1" applyFill="1" applyBorder="1" applyAlignment="1" applyProtection="1">
      <alignment horizontal="center" vertical="center"/>
    </xf>
    <xf numFmtId="176" fontId="37" fillId="0" borderId="0" xfId="0" applyFont="1" applyFill="1" applyAlignment="1" applyProtection="1">
      <alignment horizontal="center"/>
    </xf>
    <xf numFmtId="176" fontId="41" fillId="0" borderId="10" xfId="0" applyFont="1" applyFill="1" applyBorder="1" applyAlignment="1" applyProtection="1">
      <alignment horizontal="center" vertical="center"/>
    </xf>
    <xf numFmtId="176" fontId="41" fillId="0" borderId="8" xfId="0" applyFont="1" applyFill="1" applyBorder="1" applyAlignment="1" applyProtection="1">
      <alignment horizontal="center" vertical="center"/>
    </xf>
    <xf numFmtId="176" fontId="41" fillId="0" borderId="6" xfId="0" applyFont="1" applyFill="1" applyBorder="1" applyAlignment="1" applyProtection="1">
      <alignment horizontal="center" vertical="center"/>
    </xf>
    <xf numFmtId="176" fontId="42" fillId="0" borderId="13" xfId="0" applyFont="1" applyFill="1" applyBorder="1" applyAlignment="1" applyProtection="1">
      <alignment horizontal="center" vertical="center"/>
    </xf>
    <xf numFmtId="176" fontId="42" fillId="0" borderId="13" xfId="0" applyFont="1" applyFill="1" applyBorder="1" applyAlignment="1">
      <alignment horizontal="center" vertical="center"/>
    </xf>
    <xf numFmtId="176" fontId="42" fillId="0" borderId="14" xfId="0" applyFont="1" applyFill="1" applyBorder="1" applyAlignment="1">
      <alignment horizontal="center" vertical="center"/>
    </xf>
    <xf numFmtId="176" fontId="42" fillId="0" borderId="7" xfId="0" applyFont="1" applyFill="1" applyBorder="1" applyAlignment="1">
      <alignment horizontal="center" vertical="center"/>
    </xf>
    <xf numFmtId="176" fontId="42" fillId="0" borderId="9" xfId="0" applyFont="1" applyFill="1" applyBorder="1" applyAlignment="1">
      <alignment horizontal="center" vertical="center"/>
    </xf>
    <xf numFmtId="176" fontId="37" fillId="0" borderId="0" xfId="0" applyFont="1" applyFill="1" applyAlignment="1">
      <alignment horizontal="right" vertical="center"/>
    </xf>
    <xf numFmtId="176" fontId="0" fillId="0" borderId="0" xfId="0" applyFont="1" applyFill="1" applyBorder="1" applyProtection="1">
      <alignment horizontal="right"/>
    </xf>
    <xf numFmtId="176" fontId="0" fillId="0" borderId="0" xfId="0" applyFont="1" applyFill="1" applyBorder="1">
      <alignment horizontal="right"/>
    </xf>
    <xf numFmtId="176" fontId="46" fillId="0" borderId="0" xfId="0" applyFont="1" applyFill="1" applyProtection="1">
      <alignment horizontal="right"/>
    </xf>
    <xf numFmtId="176" fontId="0" fillId="0" borderId="0" xfId="0" applyFont="1" applyFill="1">
      <alignment horizontal="right"/>
    </xf>
    <xf numFmtId="176" fontId="52" fillId="0" borderId="0" xfId="0" applyFont="1" applyFill="1" applyAlignment="1">
      <alignment horizontal="center" vertical="center"/>
    </xf>
    <xf numFmtId="176" fontId="37" fillId="0" borderId="0" xfId="0" applyFont="1" applyFill="1" applyAlignment="1" applyProtection="1">
      <alignment horizontal="right" vertical="center"/>
    </xf>
    <xf numFmtId="176" fontId="39" fillId="0" borderId="0" xfId="0" applyFont="1" applyFill="1" applyAlignment="1">
      <alignment horizontal="right" vertical="center"/>
    </xf>
    <xf numFmtId="176" fontId="0" fillId="0" borderId="0" xfId="0" applyFill="1" applyAlignment="1" applyProtection="1">
      <alignment horizontal="right" vertical="center"/>
    </xf>
    <xf numFmtId="176" fontId="46" fillId="0" borderId="0" xfId="0" applyFont="1" applyFill="1" applyAlignment="1">
      <alignment horizontal="right" vertical="center"/>
    </xf>
    <xf numFmtId="9" fontId="44" fillId="0" borderId="0" xfId="280" applyFont="1" applyFill="1" applyAlignment="1">
      <alignment horizontal="right" vertical="center"/>
    </xf>
    <xf numFmtId="176" fontId="42" fillId="0" borderId="13" xfId="0" applyFont="1" applyFill="1" applyBorder="1" applyAlignment="1">
      <alignment horizontal="center" vertical="center"/>
    </xf>
    <xf numFmtId="176" fontId="41" fillId="0" borderId="10" xfId="0" applyFont="1" applyFill="1" applyBorder="1" applyAlignment="1" applyProtection="1">
      <alignment horizontal="center" vertical="center"/>
    </xf>
    <xf numFmtId="176" fontId="0" fillId="0" borderId="0" xfId="0" applyFont="1" applyFill="1" applyProtection="1">
      <alignment horizontal="right"/>
    </xf>
    <xf numFmtId="176" fontId="42" fillId="0" borderId="8" xfId="0" applyFont="1" applyFill="1" applyBorder="1" applyAlignment="1" applyProtection="1">
      <alignment horizontal="center" vertical="center" wrapText="1"/>
    </xf>
    <xf numFmtId="176" fontId="42" fillId="0" borderId="13" xfId="0" applyFont="1" applyFill="1" applyBorder="1" applyAlignment="1" applyProtection="1">
      <alignment horizontal="center" vertical="center" wrapText="1"/>
    </xf>
    <xf numFmtId="176" fontId="41" fillId="0" borderId="8" xfId="0" applyFont="1" applyFill="1" applyBorder="1" applyAlignment="1" applyProtection="1">
      <alignment horizontal="center" vertical="center" wrapText="1"/>
    </xf>
    <xf numFmtId="176" fontId="42" fillId="0" borderId="15" xfId="0" applyFont="1" applyFill="1" applyBorder="1" applyAlignment="1" applyProtection="1">
      <alignment horizontal="center" vertical="center"/>
    </xf>
    <xf numFmtId="176" fontId="42" fillId="0" borderId="9" xfId="0" applyFont="1" applyFill="1" applyBorder="1" applyAlignment="1" applyProtection="1">
      <alignment horizontal="center" vertical="center"/>
    </xf>
    <xf numFmtId="176" fontId="42" fillId="0" borderId="8" xfId="0" applyFont="1" applyFill="1" applyBorder="1" applyAlignment="1" applyProtection="1">
      <alignment horizontal="center" vertical="center"/>
    </xf>
    <xf numFmtId="176" fontId="42" fillId="0" borderId="6" xfId="0" applyFont="1" applyFill="1" applyBorder="1" applyAlignment="1" applyProtection="1">
      <alignment horizontal="center" vertical="center"/>
    </xf>
    <xf numFmtId="176" fontId="41" fillId="0" borderId="8" xfId="0" applyFont="1" applyFill="1" applyBorder="1" applyAlignment="1" applyProtection="1">
      <alignment horizontal="center" vertical="center"/>
    </xf>
    <xf numFmtId="176" fontId="41" fillId="0" borderId="6" xfId="0" applyFont="1" applyFill="1" applyBorder="1" applyAlignment="1" applyProtection="1">
      <alignment horizontal="center" vertical="center"/>
    </xf>
    <xf numFmtId="176" fontId="42" fillId="0" borderId="8" xfId="0" applyFont="1" applyFill="1" applyBorder="1" applyAlignment="1" applyProtection="1">
      <alignment horizontal="center" vertical="center" wrapText="1"/>
    </xf>
    <xf numFmtId="176" fontId="41" fillId="0" borderId="7" xfId="0" applyFont="1" applyFill="1" applyBorder="1" applyAlignment="1" applyProtection="1">
      <alignment horizontal="center" vertical="center"/>
    </xf>
    <xf numFmtId="176" fontId="42" fillId="0" borderId="7" xfId="0" applyFont="1" applyFill="1" applyBorder="1" applyAlignment="1" applyProtection="1">
      <alignment horizontal="center" vertical="center"/>
    </xf>
    <xf numFmtId="176" fontId="42" fillId="0" borderId="14" xfId="0" applyFont="1" applyFill="1" applyBorder="1" applyAlignment="1" applyProtection="1">
      <alignment horizontal="center" vertical="center" wrapText="1"/>
    </xf>
    <xf numFmtId="176" fontId="42" fillId="0" borderId="14" xfId="0" applyFont="1" applyFill="1" applyBorder="1" applyAlignment="1" applyProtection="1">
      <alignment horizontal="center" vertical="center"/>
    </xf>
    <xf numFmtId="176" fontId="42" fillId="0" borderId="13" xfId="0" applyFont="1" applyFill="1" applyBorder="1" applyAlignment="1" applyProtection="1">
      <alignment horizontal="center" vertical="center"/>
    </xf>
    <xf numFmtId="176" fontId="42" fillId="0" borderId="0" xfId="0" applyFont="1" applyFill="1" applyBorder="1" applyAlignment="1" applyProtection="1">
      <alignment horizontal="center" vertical="center" wrapText="1"/>
    </xf>
    <xf numFmtId="176" fontId="42" fillId="0" borderId="15" xfId="0" applyFont="1" applyFill="1" applyBorder="1" applyAlignment="1" applyProtection="1">
      <alignment horizontal="center" vertical="center" wrapText="1"/>
    </xf>
    <xf numFmtId="176" fontId="42" fillId="0" borderId="0" xfId="0" applyFont="1" applyFill="1" applyBorder="1" applyAlignment="1" applyProtection="1">
      <alignment horizontal="center" vertical="center"/>
    </xf>
    <xf numFmtId="176" fontId="41" fillId="0" borderId="10" xfId="0" applyFont="1" applyFill="1" applyBorder="1" applyAlignment="1" applyProtection="1">
      <alignment horizontal="center" vertical="center"/>
    </xf>
    <xf numFmtId="176" fontId="41" fillId="0" borderId="12" xfId="0" applyFont="1" applyFill="1" applyBorder="1" applyAlignment="1" applyProtection="1">
      <alignment horizontal="center" vertical="center"/>
    </xf>
    <xf numFmtId="176" fontId="41" fillId="0" borderId="10" xfId="0" applyFont="1" applyFill="1" applyBorder="1" applyAlignment="1" applyProtection="1">
      <alignment horizontal="center" vertical="center" wrapText="1"/>
    </xf>
    <xf numFmtId="176" fontId="42" fillId="0" borderId="13" xfId="0" applyFont="1" applyFill="1" applyBorder="1" applyAlignment="1">
      <alignment horizontal="center" vertical="center"/>
    </xf>
    <xf numFmtId="176" fontId="42" fillId="0" borderId="14" xfId="0" applyFont="1" applyFill="1" applyBorder="1" applyAlignment="1">
      <alignment horizontal="center" vertical="center"/>
    </xf>
    <xf numFmtId="176" fontId="42" fillId="0" borderId="15" xfId="0" applyFont="1" applyFill="1" applyBorder="1" applyAlignment="1">
      <alignment horizontal="center" vertical="center"/>
    </xf>
    <xf numFmtId="176" fontId="47" fillId="0" borderId="13" xfId="0" applyFont="1" applyFill="1" applyBorder="1" applyAlignment="1">
      <alignment horizontal="center" vertical="center"/>
    </xf>
    <xf numFmtId="176" fontId="42" fillId="0" borderId="9" xfId="0" applyFont="1" applyFill="1" applyBorder="1" applyAlignment="1">
      <alignment horizontal="center" vertical="center"/>
    </xf>
    <xf numFmtId="0" fontId="55" fillId="0" borderId="0" xfId="282" applyFont="1" applyAlignment="1">
      <alignment horizontal="left" vertical="top"/>
    </xf>
    <xf numFmtId="176" fontId="59" fillId="0" borderId="0" xfId="0" applyFont="1" applyFill="1" applyAlignment="1">
      <alignment horizontal="left"/>
    </xf>
    <xf numFmtId="176" fontId="59" fillId="0" borderId="0" xfId="0" applyFont="1" applyFill="1">
      <alignment horizontal="right"/>
    </xf>
    <xf numFmtId="176" fontId="59" fillId="0" borderId="0" xfId="0" applyFont="1" applyFill="1" applyBorder="1">
      <alignment horizontal="right"/>
    </xf>
    <xf numFmtId="176" fontId="59" fillId="0" borderId="0" xfId="0" applyFont="1" applyFill="1" applyAlignment="1">
      <alignment horizontal="right"/>
    </xf>
    <xf numFmtId="176" fontId="42" fillId="0" borderId="10" xfId="0" applyFont="1" applyFill="1" applyBorder="1" applyAlignment="1">
      <alignment horizontal="centerContinuous" vertical="center" wrapText="1"/>
    </xf>
    <xf numFmtId="176" fontId="41" fillId="0" borderId="40" xfId="0" applyFont="1" applyFill="1" applyBorder="1" applyAlignment="1">
      <alignment horizontal="center" vertical="center"/>
    </xf>
    <xf numFmtId="176" fontId="41" fillId="0" borderId="39" xfId="0" applyFont="1" applyFill="1" applyBorder="1" applyAlignment="1">
      <alignment horizontal="center" vertical="center"/>
    </xf>
    <xf numFmtId="176" fontId="42" fillId="0" borderId="39" xfId="0" applyFont="1" applyFill="1" applyBorder="1" applyAlignment="1">
      <alignment horizontal="center" vertical="center"/>
    </xf>
    <xf numFmtId="176" fontId="41" fillId="0" borderId="41" xfId="0" applyFont="1" applyFill="1" applyBorder="1" applyAlignment="1">
      <alignment horizontal="center" vertical="center"/>
    </xf>
    <xf numFmtId="176" fontId="42" fillId="0" borderId="40" xfId="0" applyFont="1" applyFill="1" applyBorder="1" applyAlignment="1">
      <alignment horizontal="center" vertical="center"/>
    </xf>
    <xf numFmtId="176" fontId="41" fillId="0" borderId="42" xfId="0" applyFont="1" applyFill="1" applyBorder="1" applyAlignment="1">
      <alignment horizontal="centerContinuous" vertical="center"/>
    </xf>
    <xf numFmtId="176" fontId="42" fillId="0" borderId="43" xfId="0" applyFont="1" applyFill="1" applyBorder="1" applyAlignment="1">
      <alignment horizontal="centerContinuous" vertical="center"/>
    </xf>
    <xf numFmtId="176" fontId="42" fillId="0" borderId="44" xfId="0" applyFont="1" applyFill="1" applyBorder="1" applyAlignment="1">
      <alignment horizontal="centerContinuous" vertical="center"/>
    </xf>
    <xf numFmtId="176" fontId="42" fillId="0" borderId="42" xfId="0" applyFont="1" applyFill="1" applyBorder="1" applyAlignment="1">
      <alignment horizontal="centerContinuous" vertical="center"/>
    </xf>
    <xf numFmtId="176" fontId="41" fillId="0" borderId="17" xfId="0" applyFont="1" applyFill="1" applyBorder="1" applyAlignment="1">
      <alignment horizontal="center" vertical="center"/>
    </xf>
    <xf numFmtId="0" fontId="41" fillId="0" borderId="6" xfId="0" quotePrefix="1" applyNumberFormat="1" applyFont="1" applyFill="1" applyBorder="1" applyAlignment="1">
      <alignment horizontal="center" vertical="center"/>
    </xf>
    <xf numFmtId="176" fontId="41" fillId="0" borderId="9" xfId="0" applyFont="1" applyFill="1" applyBorder="1" applyAlignment="1">
      <alignment horizontal="center" vertical="center"/>
    </xf>
    <xf numFmtId="176" fontId="60" fillId="0" borderId="0" xfId="0" applyFont="1" applyFill="1" applyBorder="1" applyAlignment="1">
      <alignment horizontal="right" vertical="center" shrinkToFit="1"/>
    </xf>
    <xf numFmtId="0" fontId="60" fillId="0" borderId="0" xfId="280" applyNumberFormat="1" applyFont="1" applyFill="1" applyBorder="1" applyAlignment="1">
      <alignment horizontal="right" vertical="center" shrinkToFit="1"/>
    </xf>
    <xf numFmtId="200" fontId="60" fillId="0" borderId="0" xfId="280" applyNumberFormat="1" applyFont="1" applyFill="1" applyBorder="1" applyAlignment="1">
      <alignment horizontal="right" vertical="center" shrinkToFit="1"/>
    </xf>
    <xf numFmtId="176" fontId="60" fillId="0" borderId="8" xfId="0" applyFont="1" applyFill="1" applyBorder="1" applyAlignment="1">
      <alignment horizontal="right" vertical="center" shrinkToFit="1"/>
    </xf>
    <xf numFmtId="201" fontId="60" fillId="0" borderId="0" xfId="0" applyNumberFormat="1" applyFont="1" applyFill="1" applyBorder="1" applyAlignment="1">
      <alignment horizontal="right" vertical="center" shrinkToFit="1"/>
    </xf>
    <xf numFmtId="176" fontId="60" fillId="0" borderId="0" xfId="0" applyFont="1" applyFill="1" applyBorder="1" applyAlignment="1" applyProtection="1">
      <alignment horizontal="right" vertical="center" shrinkToFit="1"/>
      <protection locked="0"/>
    </xf>
    <xf numFmtId="176" fontId="60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0" fillId="0" borderId="15" xfId="0" applyFont="1" applyFill="1" applyBorder="1" applyAlignment="1">
      <alignment horizontal="right" vertical="center" shrinkToFit="1"/>
    </xf>
    <xf numFmtId="0" fontId="60" fillId="0" borderId="7" xfId="280" applyNumberFormat="1" applyFont="1" applyFill="1" applyBorder="1" applyAlignment="1">
      <alignment horizontal="right" vertical="center" shrinkToFit="1"/>
    </xf>
    <xf numFmtId="176" fontId="60" fillId="0" borderId="7" xfId="0" applyFont="1" applyFill="1" applyBorder="1" applyAlignment="1">
      <alignment horizontal="right" vertical="center" shrinkToFit="1"/>
    </xf>
    <xf numFmtId="200" fontId="60" fillId="0" borderId="7" xfId="280" applyNumberFormat="1" applyFont="1" applyFill="1" applyBorder="1" applyAlignment="1">
      <alignment horizontal="right" vertical="center" shrinkToFit="1"/>
    </xf>
    <xf numFmtId="176" fontId="60" fillId="0" borderId="7" xfId="0" applyFont="1" applyFill="1" applyBorder="1" applyAlignment="1" applyProtection="1">
      <alignment horizontal="right" vertical="center" shrinkToFit="1"/>
      <protection locked="0"/>
    </xf>
    <xf numFmtId="176" fontId="60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6" xfId="0" quotePrefix="1" applyNumberFormat="1" applyFont="1" applyFill="1" applyBorder="1" applyAlignment="1">
      <alignment horizontal="center" vertical="center"/>
    </xf>
    <xf numFmtId="176" fontId="63" fillId="0" borderId="8" xfId="0" applyFont="1" applyFill="1" applyBorder="1" applyAlignment="1">
      <alignment horizontal="right" vertical="center" shrinkToFit="1"/>
    </xf>
    <xf numFmtId="0" fontId="63" fillId="0" borderId="0" xfId="280" applyNumberFormat="1" applyFont="1" applyFill="1" applyBorder="1" applyAlignment="1">
      <alignment horizontal="right" vertical="center" shrinkToFit="1"/>
    </xf>
    <xf numFmtId="176" fontId="63" fillId="0" borderId="0" xfId="0" applyFont="1" applyFill="1" applyBorder="1" applyAlignment="1">
      <alignment horizontal="right" vertical="center" shrinkToFit="1"/>
    </xf>
    <xf numFmtId="200" fontId="63" fillId="0" borderId="0" xfId="280" applyNumberFormat="1" applyFont="1" applyFill="1" applyBorder="1" applyAlignment="1">
      <alignment horizontal="right" vertical="center" shrinkToFit="1"/>
    </xf>
    <xf numFmtId="0" fontId="59" fillId="0" borderId="0" xfId="283" applyFont="1" applyAlignment="1">
      <alignment vertical="center"/>
    </xf>
    <xf numFmtId="0" fontId="64" fillId="0" borderId="0" xfId="284" applyFont="1" applyAlignment="1">
      <alignment horizontal="left" vertical="center"/>
    </xf>
    <xf numFmtId="0" fontId="59" fillId="0" borderId="0" xfId="282" applyFont="1" applyAlignment="1">
      <alignment vertical="center"/>
    </xf>
    <xf numFmtId="0" fontId="59" fillId="0" borderId="0" xfId="282" applyFont="1" applyBorder="1" applyAlignment="1">
      <alignment vertical="center"/>
    </xf>
    <xf numFmtId="0" fontId="59" fillId="0" borderId="0" xfId="282" applyFont="1" applyAlignment="1">
      <alignment horizontal="left" vertical="center"/>
    </xf>
    <xf numFmtId="0" fontId="59" fillId="0" borderId="0" xfId="282" quotePrefix="1" applyFont="1" applyBorder="1" applyAlignment="1">
      <alignment horizontal="left" vertical="center"/>
    </xf>
    <xf numFmtId="176" fontId="42" fillId="0" borderId="6" xfId="0" applyFont="1" applyFill="1" applyBorder="1" applyAlignment="1" applyProtection="1">
      <alignment horizontal="center"/>
    </xf>
    <xf numFmtId="176" fontId="42" fillId="0" borderId="8" xfId="0" applyFont="1" applyFill="1" applyBorder="1" applyAlignment="1" applyProtection="1">
      <alignment horizontal="center"/>
    </xf>
    <xf numFmtId="176" fontId="42" fillId="0" borderId="9" xfId="0" applyFont="1" applyFill="1" applyBorder="1" applyAlignment="1" applyProtection="1">
      <alignment horizontal="center" vertical="top" wrapText="1"/>
    </xf>
    <xf numFmtId="176" fontId="42" fillId="0" borderId="15" xfId="0" applyFont="1" applyFill="1" applyBorder="1" applyAlignment="1" applyProtection="1">
      <alignment horizontal="center" vertical="top" wrapText="1"/>
    </xf>
    <xf numFmtId="176" fontId="42" fillId="0" borderId="9" xfId="0" applyFont="1" applyFill="1" applyBorder="1" applyAlignment="1" applyProtection="1">
      <alignment horizontal="center" vertical="top"/>
    </xf>
    <xf numFmtId="0" fontId="41" fillId="0" borderId="6" xfId="0" quotePrefix="1" applyNumberFormat="1" applyFont="1" applyFill="1" applyBorder="1" applyAlignment="1" applyProtection="1">
      <alignment horizontal="center" vertical="center"/>
    </xf>
    <xf numFmtId="41" fontId="60" fillId="0" borderId="0" xfId="0" applyNumberFormat="1" applyFont="1" applyFill="1" applyBorder="1" applyAlignment="1" applyProtection="1">
      <alignment horizontal="right" vertical="center" shrinkToFit="1"/>
    </xf>
    <xf numFmtId="176" fontId="60" fillId="0" borderId="0" xfId="0" applyNumberFormat="1" applyFont="1" applyFill="1" applyBorder="1" applyAlignment="1" applyProtection="1">
      <alignment horizontal="right" vertical="center" shrinkToFit="1"/>
    </xf>
    <xf numFmtId="41" fontId="61" fillId="0" borderId="0" xfId="0" applyNumberFormat="1" applyFont="1" applyFill="1" applyBorder="1" applyAlignment="1" applyProtection="1">
      <alignment horizontal="right" vertical="center" shrinkToFit="1"/>
    </xf>
    <xf numFmtId="41" fontId="60" fillId="0" borderId="21" xfId="0" applyNumberFormat="1" applyFont="1" applyFill="1" applyBorder="1" applyAlignment="1" applyProtection="1">
      <alignment horizontal="right" vertical="center" shrinkToFit="1"/>
    </xf>
    <xf numFmtId="176" fontId="60" fillId="0" borderId="22" xfId="0" applyFont="1" applyFill="1" applyBorder="1" applyAlignment="1" applyProtection="1">
      <alignment horizontal="right" vertical="center" shrinkToFit="1"/>
      <protection locked="0"/>
    </xf>
    <xf numFmtId="41" fontId="60" fillId="0" borderId="27" xfId="0" applyNumberFormat="1" applyFont="1" applyFill="1" applyBorder="1" applyAlignment="1" applyProtection="1">
      <alignment horizontal="right" vertical="center" shrinkToFit="1"/>
    </xf>
    <xf numFmtId="176" fontId="60" fillId="0" borderId="23" xfId="0" applyFont="1" applyFill="1" applyBorder="1" applyAlignment="1" applyProtection="1">
      <alignment horizontal="right" vertical="center" shrinkToFit="1"/>
      <protection locked="0"/>
    </xf>
    <xf numFmtId="41" fontId="61" fillId="0" borderId="28" xfId="0" applyNumberFormat="1" applyFont="1" applyFill="1" applyBorder="1" applyAlignment="1" applyProtection="1">
      <alignment horizontal="right" vertical="center" shrinkToFit="1"/>
    </xf>
    <xf numFmtId="0" fontId="62" fillId="0" borderId="6" xfId="0" quotePrefix="1" applyNumberFormat="1" applyFont="1" applyFill="1" applyBorder="1" applyAlignment="1" applyProtection="1">
      <alignment horizontal="center" vertical="center"/>
    </xf>
    <xf numFmtId="41" fontId="63" fillId="0" borderId="0" xfId="0" applyNumberFormat="1" applyFont="1" applyFill="1" applyBorder="1" applyAlignment="1" applyProtection="1">
      <alignment horizontal="right" vertical="center" shrinkToFit="1"/>
    </xf>
    <xf numFmtId="176" fontId="41" fillId="0" borderId="42" xfId="0" applyFont="1" applyFill="1" applyBorder="1" applyAlignment="1" applyProtection="1">
      <alignment horizontal="center" vertical="center"/>
    </xf>
    <xf numFmtId="176" fontId="41" fillId="0" borderId="44" xfId="0" applyFont="1" applyFill="1" applyBorder="1" applyAlignment="1" applyProtection="1">
      <alignment horizontal="center" vertical="center"/>
    </xf>
    <xf numFmtId="176" fontId="41" fillId="0" borderId="46" xfId="0" applyFont="1" applyFill="1" applyBorder="1" applyAlignment="1" applyProtection="1">
      <alignment horizontal="center" vertical="center"/>
    </xf>
    <xf numFmtId="176" fontId="42" fillId="0" borderId="0" xfId="0" applyFont="1" applyFill="1" applyBorder="1" applyAlignment="1" applyProtection="1">
      <alignment horizontal="center"/>
    </xf>
    <xf numFmtId="176" fontId="42" fillId="0" borderId="7" xfId="0" applyFont="1" applyFill="1" applyBorder="1" applyAlignment="1" applyProtection="1">
      <alignment horizontal="center" vertical="top" wrapText="1"/>
    </xf>
    <xf numFmtId="41" fontId="63" fillId="0" borderId="47" xfId="0" applyNumberFormat="1" applyFont="1" applyFill="1" applyBorder="1" applyAlignment="1" applyProtection="1">
      <alignment horizontal="right" vertical="center" shrinkToFit="1"/>
    </xf>
    <xf numFmtId="176" fontId="66" fillId="0" borderId="0" xfId="277" applyNumberFormat="1" applyFont="1" applyFill="1">
      <alignment vertical="center"/>
    </xf>
    <xf numFmtId="176" fontId="66" fillId="0" borderId="0" xfId="277" applyNumberFormat="1" applyFont="1" applyFill="1" applyAlignment="1">
      <alignment horizontal="right" vertical="center"/>
    </xf>
    <xf numFmtId="176" fontId="66" fillId="0" borderId="0" xfId="277" applyNumberFormat="1" applyFont="1" applyFill="1" applyBorder="1">
      <alignment vertical="center"/>
    </xf>
    <xf numFmtId="176" fontId="67" fillId="0" borderId="22" xfId="277" applyNumberFormat="1" applyFont="1" applyFill="1" applyBorder="1" applyAlignment="1">
      <alignment horizontal="right" vertical="center" wrapText="1"/>
    </xf>
    <xf numFmtId="176" fontId="67" fillId="0" borderId="48" xfId="277" applyNumberFormat="1" applyFont="1" applyFill="1" applyBorder="1" applyAlignment="1">
      <alignment horizontal="right" vertical="center" wrapText="1"/>
    </xf>
    <xf numFmtId="176" fontId="67" fillId="0" borderId="23" xfId="277" applyNumberFormat="1" applyFont="1" applyFill="1" applyBorder="1" applyAlignment="1">
      <alignment horizontal="right" vertical="center" wrapText="1"/>
    </xf>
    <xf numFmtId="176" fontId="67" fillId="0" borderId="49" xfId="277" applyNumberFormat="1" applyFont="1" applyFill="1" applyBorder="1" applyAlignment="1">
      <alignment horizontal="right" vertical="center" wrapText="1"/>
    </xf>
    <xf numFmtId="176" fontId="42" fillId="0" borderId="6" xfId="0" applyFont="1" applyFill="1" applyBorder="1" applyAlignment="1">
      <alignment horizontal="center"/>
    </xf>
    <xf numFmtId="176" fontId="42" fillId="0" borderId="8" xfId="0" applyFont="1" applyFill="1" applyBorder="1" applyAlignment="1">
      <alignment horizontal="center"/>
    </xf>
    <xf numFmtId="176" fontId="42" fillId="0" borderId="9" xfId="0" applyFont="1" applyFill="1" applyBorder="1" applyAlignment="1">
      <alignment horizontal="center" vertical="top"/>
    </xf>
    <xf numFmtId="176" fontId="42" fillId="0" borderId="9" xfId="0" applyFont="1" applyFill="1" applyBorder="1" applyAlignment="1">
      <alignment horizontal="center" vertical="top" wrapText="1"/>
    </xf>
    <xf numFmtId="176" fontId="42" fillId="0" borderId="15" xfId="0" applyFont="1" applyFill="1" applyBorder="1" applyAlignment="1">
      <alignment horizontal="center" vertical="top" wrapText="1"/>
    </xf>
    <xf numFmtId="0" fontId="41" fillId="0" borderId="0" xfId="0" quotePrefix="1" applyNumberFormat="1" applyFont="1" applyFill="1" applyBorder="1" applyAlignment="1">
      <alignment horizontal="center" vertical="center"/>
    </xf>
    <xf numFmtId="176" fontId="41" fillId="0" borderId="7" xfId="0" applyFont="1" applyFill="1" applyBorder="1" applyAlignment="1">
      <alignment horizontal="center" vertical="center"/>
    </xf>
    <xf numFmtId="41" fontId="68" fillId="0" borderId="0" xfId="0" applyNumberFormat="1" applyFont="1" applyFill="1" applyBorder="1" applyAlignment="1">
      <alignment horizontal="right" vertical="center" indent="1"/>
    </xf>
    <xf numFmtId="176" fontId="69" fillId="0" borderId="24" xfId="277" applyNumberFormat="1" applyFont="1" applyBorder="1">
      <alignment vertical="center"/>
    </xf>
    <xf numFmtId="176" fontId="69" fillId="0" borderId="22" xfId="277" applyNumberFormat="1" applyFont="1" applyBorder="1">
      <alignment vertical="center"/>
    </xf>
    <xf numFmtId="41" fontId="68" fillId="0" borderId="22" xfId="0" applyNumberFormat="1" applyFont="1" applyFill="1" applyBorder="1" applyAlignment="1">
      <alignment horizontal="center" vertical="center"/>
    </xf>
    <xf numFmtId="176" fontId="69" fillId="0" borderId="48" xfId="277" applyNumberFormat="1" applyFont="1" applyBorder="1">
      <alignment vertical="center"/>
    </xf>
    <xf numFmtId="176" fontId="70" fillId="5" borderId="24" xfId="277" applyNumberFormat="1" applyFont="1" applyFill="1" applyBorder="1" applyAlignment="1">
      <alignment horizontal="right" vertical="center" wrapText="1"/>
    </xf>
    <xf numFmtId="176" fontId="70" fillId="5" borderId="22" xfId="277" applyNumberFormat="1" applyFont="1" applyFill="1" applyBorder="1" applyAlignment="1">
      <alignment horizontal="right" vertical="center" wrapText="1"/>
    </xf>
    <xf numFmtId="176" fontId="70" fillId="5" borderId="32" xfId="277" applyNumberFormat="1" applyFont="1" applyFill="1" applyBorder="1" applyAlignment="1">
      <alignment horizontal="right" vertical="center" wrapText="1"/>
    </xf>
    <xf numFmtId="176" fontId="70" fillId="5" borderId="33" xfId="277" applyNumberFormat="1" applyFont="1" applyFill="1" applyBorder="1" applyAlignment="1">
      <alignment horizontal="right" vertical="center" wrapText="1"/>
    </xf>
    <xf numFmtId="0" fontId="70" fillId="5" borderId="33" xfId="0" applyNumberFormat="1" applyFont="1" applyFill="1" applyBorder="1" applyAlignment="1">
      <alignment horizontal="right" vertical="center" wrapText="1"/>
    </xf>
    <xf numFmtId="176" fontId="70" fillId="5" borderId="34" xfId="277" applyNumberFormat="1" applyFont="1" applyFill="1" applyBorder="1" applyAlignment="1">
      <alignment horizontal="right" vertical="center" wrapText="1"/>
    </xf>
    <xf numFmtId="176" fontId="68" fillId="0" borderId="0" xfId="0" applyFont="1" applyAlignment="1">
      <alignment vertical="center"/>
    </xf>
    <xf numFmtId="176" fontId="68" fillId="0" borderId="50" xfId="0" applyFont="1" applyBorder="1" applyAlignment="1">
      <alignment vertical="center"/>
    </xf>
    <xf numFmtId="176" fontId="70" fillId="5" borderId="25" xfId="277" applyNumberFormat="1" applyFont="1" applyFill="1" applyBorder="1" applyAlignment="1">
      <alignment horizontal="right" vertical="center" wrapText="1"/>
    </xf>
    <xf numFmtId="176" fontId="70" fillId="5" borderId="26" xfId="277" applyNumberFormat="1" applyFont="1" applyFill="1" applyBorder="1" applyAlignment="1">
      <alignment horizontal="right" vertical="center" wrapText="1"/>
    </xf>
    <xf numFmtId="176" fontId="70" fillId="5" borderId="35" xfId="277" applyNumberFormat="1" applyFont="1" applyFill="1" applyBorder="1" applyAlignment="1">
      <alignment horizontal="right" vertical="center" wrapText="1"/>
    </xf>
    <xf numFmtId="176" fontId="70" fillId="5" borderId="36" xfId="277" applyNumberFormat="1" applyFont="1" applyFill="1" applyBorder="1" applyAlignment="1">
      <alignment horizontal="right" vertical="center" wrapText="1"/>
    </xf>
    <xf numFmtId="0" fontId="70" fillId="5" borderId="36" xfId="0" applyNumberFormat="1" applyFont="1" applyFill="1" applyBorder="1" applyAlignment="1">
      <alignment horizontal="right" vertical="center" wrapText="1"/>
    </xf>
    <xf numFmtId="176" fontId="70" fillId="5" borderId="37" xfId="277" applyNumberFormat="1" applyFont="1" applyFill="1" applyBorder="1" applyAlignment="1">
      <alignment horizontal="right" vertical="center" wrapText="1"/>
    </xf>
    <xf numFmtId="176" fontId="68" fillId="0" borderId="38" xfId="0" applyFont="1" applyBorder="1" applyAlignment="1">
      <alignment vertical="center"/>
    </xf>
    <xf numFmtId="41" fontId="68" fillId="0" borderId="26" xfId="0" applyNumberFormat="1" applyFont="1" applyFill="1" applyBorder="1" applyAlignment="1">
      <alignment horizontal="center" vertical="center"/>
    </xf>
    <xf numFmtId="0" fontId="62" fillId="0" borderId="0" xfId="0" quotePrefix="1" applyNumberFormat="1" applyFont="1" applyFill="1" applyBorder="1" applyAlignment="1">
      <alignment horizontal="center" vertical="center"/>
    </xf>
    <xf numFmtId="176" fontId="71" fillId="0" borderId="24" xfId="277" applyNumberFormat="1" applyFont="1" applyBorder="1">
      <alignment vertical="center"/>
    </xf>
    <xf numFmtId="176" fontId="71" fillId="0" borderId="22" xfId="277" applyNumberFormat="1" applyFont="1" applyBorder="1">
      <alignment vertical="center"/>
    </xf>
    <xf numFmtId="176" fontId="71" fillId="0" borderId="29" xfId="277" applyNumberFormat="1" applyFont="1" applyBorder="1">
      <alignment vertical="center"/>
    </xf>
    <xf numFmtId="176" fontId="71" fillId="0" borderId="30" xfId="277" applyNumberFormat="1" applyFont="1" applyBorder="1">
      <alignment vertical="center"/>
    </xf>
    <xf numFmtId="176" fontId="71" fillId="0" borderId="31" xfId="277" applyNumberFormat="1" applyFont="1" applyBorder="1">
      <alignment vertical="center"/>
    </xf>
    <xf numFmtId="41" fontId="72" fillId="0" borderId="22" xfId="0" applyNumberFormat="1" applyFont="1" applyFill="1" applyBorder="1" applyAlignment="1">
      <alignment horizontal="center" vertical="center"/>
    </xf>
    <xf numFmtId="176" fontId="72" fillId="0" borderId="50" xfId="0" applyFont="1" applyBorder="1" applyAlignment="1">
      <alignment vertical="center"/>
    </xf>
    <xf numFmtId="176" fontId="65" fillId="0" borderId="0" xfId="0" applyFont="1" applyFill="1" applyAlignment="1" applyProtection="1">
      <alignment horizontal="center" vertical="center"/>
    </xf>
    <xf numFmtId="176" fontId="59" fillId="0" borderId="0" xfId="0" applyFont="1" applyFill="1" applyAlignment="1" applyProtection="1">
      <alignment horizontal="left"/>
    </xf>
    <xf numFmtId="176" fontId="59" fillId="0" borderId="0" xfId="0" applyFont="1" applyFill="1" applyProtection="1">
      <alignment horizontal="right"/>
    </xf>
    <xf numFmtId="176" fontId="59" fillId="0" borderId="0" xfId="0" applyFont="1" applyFill="1" applyBorder="1" applyAlignment="1" applyProtection="1">
      <alignment horizontal="right"/>
    </xf>
    <xf numFmtId="176" fontId="42" fillId="0" borderId="13" xfId="0" applyFont="1" applyFill="1" applyBorder="1" applyAlignment="1" applyProtection="1">
      <alignment horizontal="center"/>
    </xf>
    <xf numFmtId="176" fontId="47" fillId="0" borderId="8" xfId="0" applyFont="1" applyFill="1" applyBorder="1" applyAlignment="1" applyProtection="1">
      <alignment horizontal="center" wrapText="1"/>
    </xf>
    <xf numFmtId="176" fontId="42" fillId="0" borderId="14" xfId="0" applyFont="1" applyFill="1" applyBorder="1" applyAlignment="1" applyProtection="1">
      <alignment horizontal="center" vertical="top"/>
    </xf>
    <xf numFmtId="176" fontId="42" fillId="0" borderId="15" xfId="0" applyFont="1" applyFill="1" applyBorder="1" applyAlignment="1" applyProtection="1">
      <alignment horizontal="center" vertical="top"/>
    </xf>
    <xf numFmtId="41" fontId="60" fillId="0" borderId="0" xfId="0" applyNumberFormat="1" applyFont="1" applyFill="1" applyBorder="1" applyAlignment="1" applyProtection="1">
      <alignment horizontal="right" vertical="center"/>
      <protection locked="0"/>
    </xf>
    <xf numFmtId="41" fontId="60" fillId="0" borderId="0" xfId="0" quotePrefix="1" applyNumberFormat="1" applyFont="1" applyFill="1" applyBorder="1" applyAlignment="1" applyProtection="1">
      <alignment horizontal="right" vertical="center"/>
      <protection locked="0"/>
    </xf>
    <xf numFmtId="43" fontId="60" fillId="0" borderId="0" xfId="0" applyNumberFormat="1" applyFont="1" applyFill="1" applyBorder="1" applyAlignment="1" applyProtection="1">
      <alignment horizontal="right" vertical="center"/>
      <protection locked="0"/>
    </xf>
    <xf numFmtId="41" fontId="60" fillId="0" borderId="8" xfId="0" applyNumberFormat="1" applyFont="1" applyFill="1" applyBorder="1" applyAlignment="1" applyProtection="1">
      <alignment horizontal="right" vertical="center"/>
      <protection locked="0"/>
    </xf>
    <xf numFmtId="41" fontId="60" fillId="0" borderId="0" xfId="0" applyNumberFormat="1" applyFont="1" applyFill="1" applyBorder="1" applyAlignment="1" applyProtection="1">
      <alignment horizontal="center" vertical="center"/>
      <protection locked="0"/>
    </xf>
    <xf numFmtId="41" fontId="60" fillId="0" borderId="0" xfId="0" quotePrefix="1" applyNumberFormat="1" applyFont="1" applyFill="1" applyBorder="1" applyAlignment="1" applyProtection="1">
      <alignment horizontal="center" vertical="center"/>
      <protection locked="0"/>
    </xf>
    <xf numFmtId="43" fontId="60" fillId="0" borderId="0" xfId="0" applyNumberFormat="1" applyFont="1" applyFill="1" applyBorder="1" applyAlignment="1" applyProtection="1">
      <alignment horizontal="center" vertical="center"/>
      <protection locked="0"/>
    </xf>
    <xf numFmtId="41" fontId="60" fillId="0" borderId="0" xfId="275" applyFont="1" applyFill="1" applyBorder="1" applyAlignment="1" applyProtection="1">
      <alignment horizontal="right" vertical="center"/>
      <protection locked="0"/>
    </xf>
    <xf numFmtId="43" fontId="60" fillId="0" borderId="12" xfId="0" applyNumberFormat="1" applyFont="1" applyFill="1" applyBorder="1" applyAlignment="1" applyProtection="1">
      <alignment horizontal="right" vertical="center"/>
      <protection locked="0"/>
    </xf>
    <xf numFmtId="41" fontId="63" fillId="0" borderId="7" xfId="0" applyNumberFormat="1" applyFont="1" applyFill="1" applyBorder="1" applyAlignment="1" applyProtection="1">
      <alignment horizontal="right" vertical="center"/>
      <protection locked="0"/>
    </xf>
    <xf numFmtId="41" fontId="63" fillId="0" borderId="7" xfId="0" applyNumberFormat="1" applyFont="1" applyFill="1" applyBorder="1" applyAlignment="1" applyProtection="1">
      <alignment horizontal="center" vertical="center"/>
      <protection locked="0"/>
    </xf>
    <xf numFmtId="41" fontId="63" fillId="0" borderId="7" xfId="0" quotePrefix="1" applyNumberFormat="1" applyFont="1" applyFill="1" applyBorder="1" applyAlignment="1" applyProtection="1">
      <alignment horizontal="center" vertical="center"/>
      <protection locked="0"/>
    </xf>
    <xf numFmtId="43" fontId="63" fillId="0" borderId="7" xfId="0" applyNumberFormat="1" applyFont="1" applyFill="1" applyBorder="1" applyAlignment="1" applyProtection="1">
      <alignment horizontal="center" vertical="center"/>
      <protection locked="0"/>
    </xf>
    <xf numFmtId="41" fontId="63" fillId="0" borderId="7" xfId="275" applyFont="1" applyFill="1" applyBorder="1" applyAlignment="1" applyProtection="1">
      <alignment horizontal="right" vertical="center"/>
      <protection locked="0"/>
    </xf>
    <xf numFmtId="0" fontId="41" fillId="0" borderId="6" xfId="0" applyNumberFormat="1" applyFont="1" applyFill="1" applyBorder="1" applyAlignment="1" applyProtection="1">
      <alignment horizontal="center" vertical="center"/>
    </xf>
    <xf numFmtId="0" fontId="62" fillId="0" borderId="9" xfId="0" applyNumberFormat="1" applyFont="1" applyFill="1" applyBorder="1" applyAlignment="1" applyProtection="1">
      <alignment horizontal="center" vertical="center"/>
    </xf>
    <xf numFmtId="176" fontId="59" fillId="0" borderId="0" xfId="0" applyFont="1" applyFill="1" applyAlignment="1" applyProtection="1"/>
    <xf numFmtId="176" fontId="41" fillId="0" borderId="40" xfId="0" applyFont="1" applyFill="1" applyBorder="1" applyAlignment="1" applyProtection="1">
      <alignment horizontal="center" vertical="center"/>
    </xf>
    <xf numFmtId="176" fontId="41" fillId="0" borderId="41" xfId="0" applyFont="1" applyFill="1" applyBorder="1" applyAlignment="1" applyProtection="1">
      <alignment horizontal="center" vertical="center"/>
    </xf>
    <xf numFmtId="176" fontId="41" fillId="0" borderId="51" xfId="0" applyFont="1" applyFill="1" applyBorder="1" applyAlignment="1" applyProtection="1">
      <alignment horizontal="center" vertical="center"/>
    </xf>
    <xf numFmtId="176" fontId="42" fillId="0" borderId="41" xfId="0" applyFont="1" applyFill="1" applyBorder="1" applyAlignment="1" applyProtection="1">
      <alignment horizontal="center" vertical="center"/>
    </xf>
    <xf numFmtId="176" fontId="21" fillId="0" borderId="0" xfId="0" applyFont="1" applyFill="1" applyProtection="1">
      <alignment horizontal="right"/>
    </xf>
    <xf numFmtId="41" fontId="60" fillId="0" borderId="0" xfId="0" applyNumberFormat="1" applyFont="1" applyFill="1" applyBorder="1" applyAlignment="1" applyProtection="1">
      <alignment horizontal="right" vertical="center"/>
    </xf>
    <xf numFmtId="176" fontId="59" fillId="0" borderId="0" xfId="0" applyFont="1" applyFill="1" applyBorder="1" applyAlignment="1" applyProtection="1">
      <alignment horizontal="left"/>
    </xf>
    <xf numFmtId="176" fontId="59" fillId="0" borderId="0" xfId="0" applyFont="1" applyFill="1" applyBorder="1" applyProtection="1">
      <alignment horizontal="right"/>
    </xf>
    <xf numFmtId="176" fontId="42" fillId="0" borderId="51" xfId="0" applyFont="1" applyFill="1" applyBorder="1" applyAlignment="1" applyProtection="1">
      <alignment horizontal="center" vertical="center"/>
    </xf>
    <xf numFmtId="41" fontId="60" fillId="0" borderId="10" xfId="0" applyNumberFormat="1" applyFont="1" applyFill="1" applyBorder="1" applyAlignment="1" applyProtection="1">
      <alignment horizontal="right" vertical="center"/>
    </xf>
    <xf numFmtId="41" fontId="60" fillId="0" borderId="8" xfId="0" applyNumberFormat="1" applyFont="1" applyFill="1" applyBorder="1" applyAlignment="1" applyProtection="1">
      <alignment horizontal="right" vertical="center"/>
    </xf>
    <xf numFmtId="41" fontId="63" fillId="0" borderId="15" xfId="0" applyNumberFormat="1" applyFont="1" applyFill="1" applyBorder="1" applyAlignment="1" applyProtection="1">
      <alignment horizontal="right" vertical="center"/>
    </xf>
    <xf numFmtId="41" fontId="63" fillId="0" borderId="7" xfId="0" applyNumberFormat="1" applyFont="1" applyFill="1" applyBorder="1" applyAlignment="1" applyProtection="1">
      <alignment horizontal="right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176" fontId="56" fillId="0" borderId="0" xfId="0" applyFont="1" applyFill="1" applyAlignment="1" applyProtection="1">
      <alignment horizontal="center" vertical="center"/>
    </xf>
    <xf numFmtId="0" fontId="41" fillId="0" borderId="16" xfId="0" applyNumberFormat="1" applyFont="1" applyFill="1" applyBorder="1" applyAlignment="1" applyProtection="1">
      <alignment horizontal="center" vertical="center"/>
    </xf>
    <xf numFmtId="176" fontId="41" fillId="0" borderId="51" xfId="0" applyFont="1" applyFill="1" applyBorder="1" applyAlignment="1">
      <alignment horizontal="center" vertical="center"/>
    </xf>
    <xf numFmtId="176" fontId="41" fillId="0" borderId="51" xfId="0" applyFont="1" applyFill="1" applyBorder="1" applyAlignment="1">
      <alignment horizontal="center" vertical="center" wrapText="1"/>
    </xf>
    <xf numFmtId="176" fontId="41" fillId="0" borderId="41" xfId="0" applyFont="1" applyFill="1" applyBorder="1" applyAlignment="1">
      <alignment horizontal="center" vertical="center" wrapText="1"/>
    </xf>
    <xf numFmtId="176" fontId="42" fillId="0" borderId="51" xfId="0" applyFont="1" applyFill="1" applyBorder="1" applyAlignment="1">
      <alignment horizontal="center" vertical="center"/>
    </xf>
    <xf numFmtId="176" fontId="42" fillId="0" borderId="51" xfId="0" applyFont="1" applyFill="1" applyBorder="1" applyAlignment="1">
      <alignment horizontal="center" vertical="center" wrapText="1"/>
    </xf>
    <xf numFmtId="176" fontId="42" fillId="0" borderId="41" xfId="0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center" vertical="center"/>
    </xf>
    <xf numFmtId="41" fontId="60" fillId="0" borderId="0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41" fontId="60" fillId="0" borderId="0" xfId="275" applyFont="1" applyFill="1" applyBorder="1" applyAlignment="1">
      <alignment horizontal="center" vertical="center"/>
    </xf>
    <xf numFmtId="41" fontId="60" fillId="0" borderId="0" xfId="275" applyFont="1" applyFill="1" applyBorder="1" applyAlignment="1" applyProtection="1">
      <alignment horizontal="center" vertical="center"/>
      <protection locked="0"/>
    </xf>
    <xf numFmtId="41" fontId="60" fillId="0" borderId="8" xfId="275" applyFont="1" applyFill="1" applyBorder="1" applyAlignment="1">
      <alignment horizontal="center" vertical="center"/>
    </xf>
    <xf numFmtId="41" fontId="60" fillId="0" borderId="0" xfId="275" applyFont="1" applyFill="1" applyBorder="1" applyAlignment="1">
      <alignment horizontal="right" vertical="center"/>
    </xf>
    <xf numFmtId="41" fontId="63" fillId="0" borderId="7" xfId="275" applyFont="1" applyFill="1" applyBorder="1" applyAlignment="1">
      <alignment horizontal="right" vertical="center"/>
    </xf>
    <xf numFmtId="41" fontId="63" fillId="0" borderId="7" xfId="275" applyFont="1" applyFill="1" applyBorder="1" applyAlignment="1" applyProtection="1">
      <alignment horizontal="center" vertical="center"/>
      <protection locked="0"/>
    </xf>
    <xf numFmtId="176" fontId="59" fillId="0" borderId="0" xfId="0" applyFont="1" applyFill="1" applyAlignment="1">
      <alignment vertical="center"/>
    </xf>
    <xf numFmtId="176" fontId="59" fillId="0" borderId="0" xfId="0" applyFont="1" applyFill="1" applyAlignment="1">
      <alignment horizontal="right" vertical="center"/>
    </xf>
    <xf numFmtId="176" fontId="59" fillId="0" borderId="0" xfId="0" applyFont="1" applyFill="1" applyAlignment="1">
      <alignment horizontal="left" vertical="center"/>
    </xf>
    <xf numFmtId="176" fontId="42" fillId="0" borderId="15" xfId="0" applyFont="1" applyFill="1" applyBorder="1" applyAlignment="1">
      <alignment horizontal="center" vertical="center" shrinkToFit="1"/>
    </xf>
    <xf numFmtId="176" fontId="0" fillId="0" borderId="0" xfId="0" applyFont="1" applyFill="1" applyAlignment="1">
      <alignment horizontal="right" vertical="center"/>
    </xf>
    <xf numFmtId="41" fontId="60" fillId="0" borderId="0" xfId="275" applyFont="1" applyFill="1" applyBorder="1" applyAlignment="1">
      <alignment horizontal="center" vertical="center" shrinkToFit="1"/>
    </xf>
    <xf numFmtId="41" fontId="60" fillId="0" borderId="0" xfId="275" applyFont="1" applyFill="1" applyBorder="1" applyAlignment="1" applyProtection="1">
      <alignment horizontal="right" vertical="center" shrinkToFit="1"/>
      <protection locked="0"/>
    </xf>
    <xf numFmtId="41" fontId="60" fillId="0" borderId="8" xfId="275" applyFont="1" applyFill="1" applyBorder="1" applyAlignment="1">
      <alignment horizontal="center" vertical="center" shrinkToFit="1"/>
    </xf>
    <xf numFmtId="41" fontId="60" fillId="0" borderId="0" xfId="275" applyFont="1" applyFill="1" applyBorder="1" applyAlignment="1">
      <alignment horizontal="right" vertical="center" shrinkToFit="1"/>
    </xf>
    <xf numFmtId="41" fontId="63" fillId="0" borderId="7" xfId="275" applyFont="1" applyFill="1" applyBorder="1" applyAlignment="1" applyProtection="1">
      <alignment horizontal="right" vertical="center" shrinkToFit="1"/>
      <protection locked="0"/>
    </xf>
    <xf numFmtId="41" fontId="63" fillId="0" borderId="7" xfId="275" applyFont="1" applyFill="1" applyBorder="1" applyAlignment="1">
      <alignment horizontal="right" vertical="center" shrinkToFit="1"/>
    </xf>
    <xf numFmtId="176" fontId="59" fillId="0" borderId="0" xfId="0" applyFont="1" applyFill="1" applyAlignment="1" applyProtection="1">
      <alignment horizontal="right"/>
    </xf>
    <xf numFmtId="176" fontId="41" fillId="0" borderId="9" xfId="0" applyFont="1" applyFill="1" applyBorder="1" applyAlignment="1" applyProtection="1">
      <alignment horizontal="center" vertical="center"/>
    </xf>
    <xf numFmtId="41" fontId="60" fillId="0" borderId="0" xfId="275" applyFont="1" applyFill="1" applyBorder="1" applyAlignment="1" applyProtection="1">
      <alignment horizontal="center" vertical="center" wrapText="1"/>
    </xf>
    <xf numFmtId="41" fontId="66" fillId="0" borderId="0" xfId="275" applyFont="1" applyFill="1" applyBorder="1" applyAlignment="1" applyProtection="1">
      <alignment horizontal="center" vertical="center" wrapText="1"/>
    </xf>
    <xf numFmtId="41" fontId="60" fillId="0" borderId="0" xfId="275" applyFont="1" applyFill="1" applyBorder="1" applyAlignment="1">
      <alignment horizontal="center" vertical="center" wrapText="1"/>
    </xf>
    <xf numFmtId="41" fontId="60" fillId="0" borderId="7" xfId="275" applyFont="1" applyFill="1" applyBorder="1" applyAlignment="1">
      <alignment horizontal="center" vertical="center" wrapText="1"/>
    </xf>
    <xf numFmtId="41" fontId="60" fillId="0" borderId="7" xfId="275" applyFont="1" applyFill="1" applyBorder="1" applyAlignment="1" applyProtection="1">
      <alignment horizontal="center" vertical="center" wrapText="1"/>
    </xf>
    <xf numFmtId="176" fontId="60" fillId="0" borderId="0" xfId="0" applyFont="1" applyFill="1" applyBorder="1" applyAlignment="1" applyProtection="1">
      <alignment vertical="center" shrinkToFit="1"/>
    </xf>
    <xf numFmtId="41" fontId="60" fillId="0" borderId="0" xfId="0" applyNumberFormat="1" applyFont="1" applyFill="1" applyBorder="1" applyAlignment="1" applyProtection="1">
      <alignment vertical="center" shrinkToFit="1"/>
    </xf>
    <xf numFmtId="41" fontId="63" fillId="0" borderId="0" xfId="275" applyFont="1" applyFill="1" applyBorder="1" applyAlignment="1" applyProtection="1">
      <alignment horizontal="center" vertical="center" wrapText="1"/>
    </xf>
    <xf numFmtId="197" fontId="41" fillId="0" borderId="6" xfId="0" quotePrefix="1" applyNumberFormat="1" applyFont="1" applyFill="1" applyBorder="1" applyAlignment="1" applyProtection="1">
      <alignment horizontal="center" vertical="center"/>
    </xf>
    <xf numFmtId="197" fontId="62" fillId="0" borderId="6" xfId="0" quotePrefix="1" applyNumberFormat="1" applyFont="1" applyFill="1" applyBorder="1" applyAlignment="1" applyProtection="1">
      <alignment horizontal="center" vertical="center"/>
    </xf>
    <xf numFmtId="0" fontId="41" fillId="0" borderId="9" xfId="0" applyNumberFormat="1" applyFont="1" applyFill="1" applyBorder="1" applyAlignment="1" applyProtection="1">
      <alignment horizontal="center" vertical="center"/>
    </xf>
    <xf numFmtId="9" fontId="60" fillId="0" borderId="0" xfId="280" applyFont="1" applyFill="1" applyBorder="1" applyAlignment="1" applyProtection="1">
      <alignment horizontal="right" vertical="center" wrapText="1"/>
    </xf>
    <xf numFmtId="9" fontId="63" fillId="0" borderId="0" xfId="280" applyFont="1" applyFill="1" applyBorder="1" applyAlignment="1" applyProtection="1">
      <alignment horizontal="right" vertical="center" wrapText="1"/>
    </xf>
    <xf numFmtId="9" fontId="60" fillId="0" borderId="7" xfId="280" applyFont="1" applyFill="1" applyBorder="1" applyAlignment="1" applyProtection="1">
      <alignment horizontal="right" vertical="center" wrapText="1"/>
    </xf>
    <xf numFmtId="176" fontId="41" fillId="0" borderId="3" xfId="0" applyFont="1" applyFill="1" applyBorder="1" applyAlignment="1" applyProtection="1">
      <alignment horizontal="center" vertical="center" wrapText="1"/>
    </xf>
    <xf numFmtId="176" fontId="41" fillId="0" borderId="11" xfId="0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left" vertical="center"/>
    </xf>
    <xf numFmtId="41" fontId="60" fillId="0" borderId="0" xfId="0" applyNumberFormat="1" applyFont="1" applyFill="1" applyBorder="1" applyAlignment="1" applyProtection="1">
      <alignment horizontal="center" vertical="center"/>
    </xf>
    <xf numFmtId="41" fontId="60" fillId="0" borderId="8" xfId="0" applyNumberFormat="1" applyFont="1" applyFill="1" applyBorder="1" applyAlignment="1" applyProtection="1">
      <alignment horizontal="center" vertical="center"/>
    </xf>
    <xf numFmtId="41" fontId="66" fillId="0" borderId="0" xfId="0" applyNumberFormat="1" applyFont="1" applyFill="1" applyBorder="1" applyAlignment="1" applyProtection="1">
      <alignment horizontal="center" vertical="center"/>
    </xf>
    <xf numFmtId="41" fontId="66" fillId="0" borderId="0" xfId="0" applyNumberFormat="1" applyFont="1" applyFill="1" applyBorder="1" applyAlignment="1" applyProtection="1">
      <alignment horizontal="center" vertical="center"/>
      <protection locked="0"/>
    </xf>
    <xf numFmtId="41" fontId="66" fillId="0" borderId="0" xfId="0" applyNumberFormat="1" applyFont="1" applyFill="1" applyBorder="1" applyAlignment="1" applyProtection="1">
      <alignment horizontal="right" vertical="center"/>
      <protection locked="0"/>
    </xf>
    <xf numFmtId="41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" xfId="0" quotePrefix="1" applyNumberFormat="1" applyFont="1" applyFill="1" applyBorder="1" applyAlignment="1" applyProtection="1">
      <alignment horizontal="center" vertical="center"/>
    </xf>
    <xf numFmtId="41" fontId="74" fillId="0" borderId="15" xfId="0" applyNumberFormat="1" applyFont="1" applyFill="1" applyBorder="1" applyAlignment="1" applyProtection="1">
      <alignment horizontal="center" vertical="center"/>
    </xf>
    <xf numFmtId="41" fontId="74" fillId="0" borderId="7" xfId="0" applyNumberFormat="1" applyFont="1" applyFill="1" applyBorder="1" applyAlignment="1" applyProtection="1">
      <alignment horizontal="center" vertical="center"/>
      <protection locked="0"/>
    </xf>
    <xf numFmtId="41" fontId="63" fillId="6" borderId="7" xfId="0" applyNumberFormat="1" applyFont="1" applyFill="1" applyBorder="1" applyAlignment="1" applyProtection="1">
      <alignment horizontal="center" vertical="center"/>
      <protection locked="0"/>
    </xf>
    <xf numFmtId="41" fontId="63" fillId="6" borderId="7" xfId="0" applyNumberFormat="1" applyFont="1" applyFill="1" applyBorder="1" applyAlignment="1" applyProtection="1">
      <alignment horizontal="right" vertical="center"/>
      <protection locked="0"/>
    </xf>
    <xf numFmtId="41" fontId="63" fillId="0" borderId="7" xfId="0" applyNumberFormat="1" applyFont="1" applyFill="1" applyBorder="1" applyAlignment="1" applyProtection="1">
      <alignment horizontal="center" vertical="center" shrinkToFit="1"/>
      <protection locked="0"/>
    </xf>
    <xf numFmtId="41" fontId="74" fillId="0" borderId="7" xfId="0" applyNumberFormat="1" applyFont="1" applyFill="1" applyBorder="1" applyAlignment="1" applyProtection="1">
      <alignment horizontal="center" vertical="center"/>
    </xf>
    <xf numFmtId="176" fontId="41" fillId="0" borderId="41" xfId="0" applyFont="1" applyFill="1" applyBorder="1" applyAlignment="1">
      <alignment horizontal="centerContinuous" vertical="center" wrapText="1"/>
    </xf>
    <xf numFmtId="41" fontId="60" fillId="0" borderId="19" xfId="275" applyFont="1" applyFill="1" applyBorder="1" applyAlignment="1">
      <alignment horizontal="right" vertical="center" wrapText="1"/>
    </xf>
    <xf numFmtId="41" fontId="61" fillId="4" borderId="19" xfId="275" applyFont="1" applyFill="1" applyBorder="1" applyAlignment="1">
      <alignment horizontal="right" vertical="center" wrapText="1"/>
    </xf>
    <xf numFmtId="198" fontId="60" fillId="0" borderId="19" xfId="0" applyNumberFormat="1" applyFont="1" applyFill="1" applyBorder="1" applyAlignment="1">
      <alignment horizontal="right" vertical="center" wrapText="1"/>
    </xf>
    <xf numFmtId="41" fontId="60" fillId="0" borderId="20" xfId="275" applyFont="1" applyFill="1" applyBorder="1" applyAlignment="1">
      <alignment horizontal="right" vertical="center" wrapText="1"/>
    </xf>
    <xf numFmtId="198" fontId="60" fillId="0" borderId="20" xfId="0" applyNumberFormat="1" applyFont="1" applyFill="1" applyBorder="1" applyAlignment="1">
      <alignment horizontal="right" vertical="center" wrapText="1"/>
    </xf>
    <xf numFmtId="41" fontId="60" fillId="0" borderId="8" xfId="0" applyNumberFormat="1" applyFont="1" applyFill="1" applyBorder="1" applyAlignment="1">
      <alignment vertical="center" shrinkToFit="1"/>
    </xf>
    <xf numFmtId="41" fontId="60" fillId="0" borderId="0" xfId="0" applyNumberFormat="1" applyFont="1" applyFill="1" applyBorder="1" applyAlignment="1">
      <alignment vertical="center" shrinkToFit="1"/>
    </xf>
    <xf numFmtId="41" fontId="60" fillId="4" borderId="19" xfId="275" applyFont="1" applyFill="1" applyBorder="1" applyAlignment="1">
      <alignment vertical="center"/>
    </xf>
    <xf numFmtId="0" fontId="73" fillId="0" borderId="6" xfId="0" quotePrefix="1" applyNumberFormat="1" applyFont="1" applyFill="1" applyBorder="1" applyAlignment="1">
      <alignment horizontal="center" vertical="center" shrinkToFit="1"/>
    </xf>
    <xf numFmtId="41" fontId="63" fillId="4" borderId="19" xfId="275" applyFont="1" applyFill="1" applyBorder="1" applyAlignment="1">
      <alignment vertical="center"/>
    </xf>
    <xf numFmtId="199" fontId="60" fillId="0" borderId="19" xfId="275" applyNumberFormat="1" applyFont="1" applyFill="1" applyBorder="1" applyAlignment="1">
      <alignment horizontal="right" vertical="center" wrapText="1"/>
    </xf>
    <xf numFmtId="41" fontId="60" fillId="0" borderId="19" xfId="275" applyFont="1" applyFill="1" applyBorder="1" applyAlignment="1">
      <alignment horizontal="center" vertical="center" wrapText="1"/>
    </xf>
    <xf numFmtId="41" fontId="60" fillId="6" borderId="19" xfId="275" applyFont="1" applyFill="1" applyBorder="1" applyAlignment="1">
      <alignment horizontal="right" vertical="center" wrapText="1"/>
    </xf>
    <xf numFmtId="199" fontId="60" fillId="0" borderId="19" xfId="0" applyNumberFormat="1" applyFont="1" applyFill="1" applyBorder="1" applyAlignment="1">
      <alignment horizontal="right" vertical="center" wrapText="1"/>
    </xf>
    <xf numFmtId="199" fontId="60" fillId="0" borderId="20" xfId="0" applyNumberFormat="1" applyFont="1" applyFill="1" applyBorder="1" applyAlignment="1">
      <alignment horizontal="right" vertical="center" wrapText="1"/>
    </xf>
    <xf numFmtId="41" fontId="60" fillId="0" borderId="0" xfId="0" applyNumberFormat="1" applyFont="1" applyFill="1" applyBorder="1" applyAlignment="1">
      <alignment vertical="center"/>
    </xf>
    <xf numFmtId="41" fontId="60" fillId="0" borderId="7" xfId="0" applyNumberFormat="1" applyFont="1" applyFill="1" applyBorder="1" applyAlignment="1">
      <alignment horizontal="center" vertical="center"/>
    </xf>
    <xf numFmtId="41" fontId="60" fillId="0" borderId="7" xfId="0" applyNumberFormat="1" applyFont="1" applyFill="1" applyBorder="1" applyAlignment="1">
      <alignment vertical="center"/>
    </xf>
    <xf numFmtId="41" fontId="60" fillId="4" borderId="52" xfId="275" applyFont="1" applyFill="1" applyBorder="1" applyAlignment="1">
      <alignment vertical="center"/>
    </xf>
    <xf numFmtId="41" fontId="63" fillId="4" borderId="52" xfId="275" applyFont="1" applyFill="1" applyBorder="1" applyAlignment="1">
      <alignment vertical="center"/>
    </xf>
    <xf numFmtId="41" fontId="60" fillId="0" borderId="52" xfId="275" applyFont="1" applyFill="1" applyBorder="1" applyAlignment="1">
      <alignment horizontal="right" vertical="center" wrapText="1"/>
    </xf>
    <xf numFmtId="176" fontId="59" fillId="0" borderId="0" xfId="0" applyFont="1" applyFill="1" applyAlignment="1">
      <alignment horizontal="left"/>
    </xf>
    <xf numFmtId="176" fontId="56" fillId="0" borderId="0" xfId="0" applyFont="1" applyFill="1" applyAlignment="1">
      <alignment horizontal="center" vertical="center"/>
    </xf>
    <xf numFmtId="176" fontId="57" fillId="0" borderId="0" xfId="0" applyFont="1" applyFill="1" applyAlignment="1">
      <alignment horizontal="center" vertical="center"/>
    </xf>
    <xf numFmtId="176" fontId="58" fillId="0" borderId="0" xfId="0" applyFont="1" applyFill="1" applyAlignment="1">
      <alignment horizontal="center" vertical="center"/>
    </xf>
    <xf numFmtId="0" fontId="55" fillId="0" borderId="0" xfId="282" applyFont="1" applyAlignment="1">
      <alignment horizontal="left" vertical="top"/>
    </xf>
    <xf numFmtId="0" fontId="59" fillId="0" borderId="0" xfId="282" quotePrefix="1" applyFont="1" applyBorder="1" applyAlignment="1">
      <alignment horizontal="left" vertical="center"/>
    </xf>
    <xf numFmtId="176" fontId="42" fillId="0" borderId="10" xfId="0" applyFont="1" applyFill="1" applyBorder="1" applyAlignment="1">
      <alignment horizontal="center" vertical="center"/>
    </xf>
    <xf numFmtId="176" fontId="42" fillId="0" borderId="16" xfId="0" applyFont="1" applyFill="1" applyBorder="1" applyAlignment="1">
      <alignment horizontal="center" vertical="center"/>
    </xf>
    <xf numFmtId="176" fontId="42" fillId="0" borderId="12" xfId="0" applyFont="1" applyFill="1" applyBorder="1" applyAlignment="1">
      <alignment horizontal="center" vertical="center"/>
    </xf>
    <xf numFmtId="176" fontId="56" fillId="0" borderId="0" xfId="0" applyFont="1" applyFill="1" applyAlignment="1" applyProtection="1">
      <alignment horizontal="center" vertical="center"/>
    </xf>
    <xf numFmtId="176" fontId="65" fillId="0" borderId="0" xfId="0" applyFont="1" applyFill="1" applyAlignment="1" applyProtection="1">
      <alignment horizontal="center" vertical="center"/>
    </xf>
    <xf numFmtId="176" fontId="43" fillId="0" borderId="45" xfId="0" applyFont="1" applyFill="1" applyBorder="1" applyAlignment="1" applyProtection="1">
      <alignment horizontal="left"/>
    </xf>
    <xf numFmtId="176" fontId="52" fillId="0" borderId="0" xfId="0" applyFont="1" applyFill="1" applyAlignment="1">
      <alignment horizontal="center" vertical="center"/>
    </xf>
    <xf numFmtId="3" fontId="50" fillId="0" borderId="3" xfId="281" applyNumberFormat="1" applyFont="1" applyFill="1" applyBorder="1" applyAlignment="1">
      <alignment horizontal="center" vertical="center" wrapText="1"/>
    </xf>
    <xf numFmtId="3" fontId="50" fillId="0" borderId="18" xfId="281" applyNumberFormat="1" applyFont="1" applyFill="1" applyBorder="1" applyAlignment="1">
      <alignment horizontal="center" vertical="center" wrapText="1"/>
    </xf>
    <xf numFmtId="3" fontId="42" fillId="0" borderId="40" xfId="281" applyNumberFormat="1" applyFont="1" applyFill="1" applyBorder="1" applyAlignment="1">
      <alignment horizontal="center" vertical="center" wrapText="1"/>
    </xf>
    <xf numFmtId="3" fontId="42" fillId="0" borderId="43" xfId="281" applyNumberFormat="1" applyFont="1" applyFill="1" applyBorder="1" applyAlignment="1">
      <alignment horizontal="center" vertical="center"/>
    </xf>
    <xf numFmtId="3" fontId="42" fillId="0" borderId="44" xfId="281" applyNumberFormat="1" applyFont="1" applyFill="1" applyBorder="1" applyAlignment="1">
      <alignment horizontal="center" vertical="center"/>
    </xf>
    <xf numFmtId="3" fontId="51" fillId="0" borderId="9" xfId="281" applyNumberFormat="1" applyFont="1" applyFill="1" applyBorder="1" applyAlignment="1">
      <alignment horizontal="center" vertical="center" wrapText="1"/>
    </xf>
    <xf numFmtId="3" fontId="51" fillId="0" borderId="11" xfId="281" applyNumberFormat="1" applyFont="1" applyFill="1" applyBorder="1" applyAlignment="1">
      <alignment horizontal="center" vertical="center" wrapText="1"/>
    </xf>
    <xf numFmtId="3" fontId="50" fillId="0" borderId="17" xfId="281" applyNumberFormat="1" applyFont="1" applyFill="1" applyBorder="1" applyAlignment="1">
      <alignment horizontal="center" vertical="center" wrapText="1"/>
    </xf>
    <xf numFmtId="3" fontId="50" fillId="0" borderId="13" xfId="281" applyNumberFormat="1" applyFont="1" applyFill="1" applyBorder="1" applyAlignment="1">
      <alignment horizontal="center" vertical="center" wrapText="1"/>
    </xf>
    <xf numFmtId="3" fontId="50" fillId="0" borderId="14" xfId="281" applyNumberFormat="1" applyFont="1" applyFill="1" applyBorder="1" applyAlignment="1">
      <alignment horizontal="center" vertical="center" wrapText="1"/>
    </xf>
    <xf numFmtId="0" fontId="50" fillId="0" borderId="17" xfId="241" applyFont="1" applyFill="1" applyBorder="1" applyAlignment="1">
      <alignment horizontal="center" vertical="center" wrapText="1"/>
    </xf>
    <xf numFmtId="0" fontId="50" fillId="0" borderId="13" xfId="241" applyFont="1" applyFill="1" applyBorder="1" applyAlignment="1">
      <alignment horizontal="center" vertical="center" wrapText="1"/>
    </xf>
    <xf numFmtId="0" fontId="50" fillId="0" borderId="14" xfId="241" applyFont="1" applyFill="1" applyBorder="1" applyAlignment="1">
      <alignment horizontal="center" vertical="center" wrapText="1"/>
    </xf>
    <xf numFmtId="176" fontId="41" fillId="0" borderId="44" xfId="0" applyFont="1" applyFill="1" applyBorder="1" applyAlignment="1" applyProtection="1">
      <alignment horizontal="center" vertical="center"/>
    </xf>
    <xf numFmtId="176" fontId="41" fillId="0" borderId="46" xfId="0" applyFont="1" applyFill="1" applyBorder="1" applyAlignment="1" applyProtection="1">
      <alignment horizontal="center" vertical="center"/>
    </xf>
    <xf numFmtId="3" fontId="42" fillId="0" borderId="51" xfId="281" applyNumberFormat="1" applyFont="1" applyFill="1" applyBorder="1" applyAlignment="1">
      <alignment horizontal="center" vertical="center" wrapText="1"/>
    </xf>
    <xf numFmtId="3" fontId="42" fillId="0" borderId="43" xfId="281" applyNumberFormat="1" applyFont="1" applyFill="1" applyBorder="1" applyAlignment="1">
      <alignment horizontal="center" vertical="center" wrapText="1"/>
    </xf>
    <xf numFmtId="3" fontId="42" fillId="0" borderId="44" xfId="281" applyNumberFormat="1" applyFont="1" applyFill="1" applyBorder="1" applyAlignment="1">
      <alignment horizontal="center" vertical="center" wrapText="1"/>
    </xf>
    <xf numFmtId="3" fontId="51" fillId="0" borderId="14" xfId="281" applyNumberFormat="1" applyFont="1" applyFill="1" applyBorder="1" applyAlignment="1">
      <alignment horizontal="center" vertical="center" wrapText="1"/>
    </xf>
    <xf numFmtId="3" fontId="51" fillId="0" borderId="3" xfId="281" applyNumberFormat="1" applyFont="1" applyFill="1" applyBorder="1" applyAlignment="1">
      <alignment horizontal="center" vertical="center" wrapText="1"/>
    </xf>
    <xf numFmtId="176" fontId="0" fillId="0" borderId="12" xfId="0" applyFont="1" applyFill="1" applyBorder="1" applyAlignment="1" applyProtection="1">
      <alignment horizontal="left"/>
    </xf>
    <xf numFmtId="176" fontId="42" fillId="0" borderId="16" xfId="0" applyFont="1" applyFill="1" applyBorder="1" applyAlignment="1" applyProtection="1">
      <alignment horizontal="center" vertical="center" wrapText="1"/>
    </xf>
    <xf numFmtId="176" fontId="42" fillId="0" borderId="6" xfId="0" applyFont="1" applyFill="1" applyBorder="1" applyAlignment="1" applyProtection="1">
      <alignment horizontal="center" vertical="center" wrapText="1"/>
    </xf>
    <xf numFmtId="176" fontId="42" fillId="0" borderId="9" xfId="0" applyFont="1" applyFill="1" applyBorder="1" applyAlignment="1" applyProtection="1">
      <alignment horizontal="center" vertical="center" wrapText="1"/>
    </xf>
    <xf numFmtId="176" fontId="42" fillId="0" borderId="17" xfId="0" applyFont="1" applyFill="1" applyBorder="1" applyAlignment="1" applyProtection="1">
      <alignment horizontal="center" vertical="center" wrapText="1"/>
    </xf>
    <xf numFmtId="176" fontId="42" fillId="0" borderId="13" xfId="0" applyFont="1" applyFill="1" applyBorder="1" applyAlignment="1" applyProtection="1">
      <alignment horizontal="center" vertical="center" wrapText="1"/>
    </xf>
    <xf numFmtId="176" fontId="42" fillId="0" borderId="14" xfId="0" applyFont="1" applyFill="1" applyBorder="1" applyAlignment="1" applyProtection="1">
      <alignment horizontal="center" vertical="center" wrapText="1"/>
    </xf>
    <xf numFmtId="176" fontId="42" fillId="0" borderId="10" xfId="0" applyFont="1" applyFill="1" applyBorder="1" applyAlignment="1" applyProtection="1">
      <alignment horizontal="center" vertical="center" wrapText="1"/>
    </xf>
    <xf numFmtId="176" fontId="42" fillId="0" borderId="8" xfId="0" applyFont="1" applyFill="1" applyBorder="1" applyAlignment="1" applyProtection="1">
      <alignment horizontal="center" vertical="center" wrapText="1"/>
    </xf>
    <xf numFmtId="176" fontId="42" fillId="0" borderId="15" xfId="0" applyFont="1" applyFill="1" applyBorder="1" applyAlignment="1" applyProtection="1">
      <alignment horizontal="center" vertical="center" wrapText="1"/>
    </xf>
    <xf numFmtId="176" fontId="42" fillId="0" borderId="17" xfId="0" applyFont="1" applyFill="1" applyBorder="1" applyAlignment="1" applyProtection="1">
      <alignment horizontal="center" vertical="center"/>
    </xf>
    <xf numFmtId="176" fontId="42" fillId="0" borderId="13" xfId="0" applyFont="1" applyFill="1" applyBorder="1" applyAlignment="1" applyProtection="1">
      <alignment horizontal="center" vertical="center"/>
    </xf>
    <xf numFmtId="176" fontId="42" fillId="0" borderId="14" xfId="0" applyFont="1" applyFill="1" applyBorder="1" applyAlignment="1" applyProtection="1">
      <alignment horizontal="center" vertical="center"/>
    </xf>
    <xf numFmtId="176" fontId="42" fillId="0" borderId="10" xfId="0" applyFont="1" applyFill="1" applyBorder="1" applyAlignment="1" applyProtection="1">
      <alignment horizontal="center" vertical="center"/>
    </xf>
    <xf numFmtId="176" fontId="42" fillId="0" borderId="8" xfId="0" applyFont="1" applyFill="1" applyBorder="1" applyAlignment="1" applyProtection="1">
      <alignment horizontal="center" vertical="center"/>
    </xf>
    <xf numFmtId="176" fontId="42" fillId="0" borderId="15" xfId="0" applyFont="1" applyFill="1" applyBorder="1" applyAlignment="1" applyProtection="1">
      <alignment horizontal="center" vertical="center"/>
    </xf>
    <xf numFmtId="176" fontId="42" fillId="0" borderId="46" xfId="0" applyFont="1" applyFill="1" applyBorder="1" applyAlignment="1" applyProtection="1">
      <alignment horizontal="center" vertical="center"/>
    </xf>
    <xf numFmtId="176" fontId="65" fillId="0" borderId="0" xfId="0" applyFont="1" applyFill="1" applyAlignment="1">
      <alignment horizontal="center" vertical="center"/>
    </xf>
    <xf numFmtId="176" fontId="42" fillId="0" borderId="44" xfId="0" applyFont="1" applyFill="1" applyBorder="1" applyAlignment="1">
      <alignment horizontal="center" vertical="center" wrapText="1"/>
    </xf>
    <xf numFmtId="176" fontId="42" fillId="0" borderId="42" xfId="0" applyFont="1" applyFill="1" applyBorder="1" applyAlignment="1">
      <alignment horizontal="center" vertical="center"/>
    </xf>
    <xf numFmtId="176" fontId="41" fillId="0" borderId="44" xfId="0" applyFont="1" applyFill="1" applyBorder="1" applyAlignment="1">
      <alignment horizontal="center" vertical="center" wrapText="1"/>
    </xf>
    <xf numFmtId="176" fontId="41" fillId="0" borderId="42" xfId="0" applyFont="1" applyFill="1" applyBorder="1" applyAlignment="1">
      <alignment horizontal="center" vertical="center"/>
    </xf>
    <xf numFmtId="176" fontId="59" fillId="0" borderId="12" xfId="0" applyFont="1" applyFill="1" applyBorder="1" applyAlignment="1" applyProtection="1">
      <alignment horizontal="left"/>
    </xf>
    <xf numFmtId="176" fontId="42" fillId="0" borderId="42" xfId="0" applyFont="1" applyFill="1" applyBorder="1" applyAlignment="1" applyProtection="1">
      <alignment horizontal="center" vertical="center"/>
    </xf>
    <xf numFmtId="176" fontId="41" fillId="0" borderId="44" xfId="0" applyFont="1" applyFill="1" applyBorder="1" applyAlignment="1" applyProtection="1">
      <alignment horizontal="center" vertical="center" wrapText="1"/>
    </xf>
    <xf numFmtId="176" fontId="41" fillId="0" borderId="39" xfId="0" applyFont="1" applyFill="1" applyBorder="1" applyAlignment="1" applyProtection="1">
      <alignment horizontal="center" vertical="center" wrapText="1"/>
    </xf>
    <xf numFmtId="176" fontId="42" fillId="0" borderId="0" xfId="0" applyFont="1" applyFill="1" applyBorder="1" applyAlignment="1" applyProtection="1">
      <alignment horizontal="center" vertical="center"/>
    </xf>
    <xf numFmtId="176" fontId="41" fillId="0" borderId="18" xfId="0" applyFont="1" applyFill="1" applyBorder="1" applyAlignment="1" applyProtection="1">
      <alignment horizontal="center" vertical="center" wrapText="1"/>
    </xf>
    <xf numFmtId="176" fontId="42" fillId="0" borderId="1" xfId="0" applyFont="1" applyFill="1" applyBorder="1" applyAlignment="1" applyProtection="1">
      <alignment horizontal="center" vertical="center"/>
    </xf>
    <xf numFmtId="176" fontId="41" fillId="0" borderId="7" xfId="0" applyFont="1" applyFill="1" applyBorder="1" applyAlignment="1" applyProtection="1">
      <alignment horizontal="center" vertical="center" wrapText="1"/>
    </xf>
    <xf numFmtId="176" fontId="42" fillId="0" borderId="7" xfId="0" applyFont="1" applyFill="1" applyBorder="1" applyAlignment="1" applyProtection="1">
      <alignment horizontal="center" vertical="center"/>
    </xf>
    <xf numFmtId="176" fontId="42" fillId="0" borderId="9" xfId="0" applyFont="1" applyFill="1" applyBorder="1" applyAlignment="1" applyProtection="1">
      <alignment horizontal="center" vertical="center"/>
    </xf>
    <xf numFmtId="176" fontId="41" fillId="0" borderId="44" xfId="0" applyFont="1" applyFill="1" applyBorder="1" applyAlignment="1">
      <alignment horizontal="center" vertical="center"/>
    </xf>
    <xf numFmtId="176" fontId="42" fillId="0" borderId="46" xfId="0" applyFont="1" applyFill="1" applyBorder="1" applyAlignment="1">
      <alignment horizontal="center" vertical="center"/>
    </xf>
    <xf numFmtId="176" fontId="41" fillId="0" borderId="46" xfId="0" applyFont="1" applyFill="1" applyBorder="1" applyAlignment="1">
      <alignment horizontal="center" vertical="center"/>
    </xf>
    <xf numFmtId="176" fontId="41" fillId="0" borderId="18" xfId="0" applyFont="1" applyFill="1" applyBorder="1" applyAlignment="1">
      <alignment horizontal="center" vertical="center"/>
    </xf>
    <xf numFmtId="176" fontId="42" fillId="0" borderId="11" xfId="0" applyFont="1" applyFill="1" applyBorder="1" applyAlignment="1">
      <alignment horizontal="center" vertical="center"/>
    </xf>
    <xf numFmtId="176" fontId="41" fillId="0" borderId="6" xfId="0" applyFont="1" applyFill="1" applyBorder="1" applyAlignment="1">
      <alignment horizontal="center" vertical="center" wrapText="1"/>
    </xf>
    <xf numFmtId="176" fontId="42" fillId="0" borderId="6" xfId="0" applyFont="1" applyFill="1" applyBorder="1" applyAlignment="1">
      <alignment horizontal="center" vertical="center" wrapText="1"/>
    </xf>
    <xf numFmtId="176" fontId="41" fillId="0" borderId="15" xfId="0" applyFont="1" applyFill="1" applyBorder="1" applyAlignment="1">
      <alignment horizontal="center" vertical="center"/>
    </xf>
    <xf numFmtId="176" fontId="42" fillId="0" borderId="7" xfId="0" applyFont="1" applyFill="1" applyBorder="1" applyAlignment="1">
      <alignment horizontal="center" vertical="center"/>
    </xf>
    <xf numFmtId="176" fontId="42" fillId="0" borderId="9" xfId="0" applyFont="1" applyFill="1" applyBorder="1" applyAlignment="1">
      <alignment horizontal="center" vertical="center"/>
    </xf>
    <xf numFmtId="176" fontId="47" fillId="0" borderId="13" xfId="0" applyFont="1" applyFill="1" applyBorder="1" applyAlignment="1">
      <alignment horizontal="center" vertical="center"/>
    </xf>
    <xf numFmtId="176" fontId="47" fillId="0" borderId="13" xfId="0" applyFont="1" applyFill="1" applyBorder="1" applyAlignment="1">
      <alignment horizontal="center" vertical="center" wrapText="1"/>
    </xf>
    <xf numFmtId="176" fontId="42" fillId="0" borderId="8" xfId="0" applyFont="1" applyFill="1" applyBorder="1" applyAlignment="1">
      <alignment horizontal="center" vertical="center" wrapText="1"/>
    </xf>
    <xf numFmtId="176" fontId="42" fillId="0" borderId="8" xfId="0" applyFont="1" applyFill="1" applyBorder="1" applyAlignment="1">
      <alignment horizontal="center" vertical="center"/>
    </xf>
    <xf numFmtId="176" fontId="42" fillId="0" borderId="13" xfId="0" applyFont="1" applyFill="1" applyBorder="1" applyAlignment="1">
      <alignment horizontal="center" vertical="center" wrapText="1"/>
    </xf>
    <xf numFmtId="176" fontId="42" fillId="0" borderId="14" xfId="0" applyFont="1" applyFill="1" applyBorder="1" applyAlignment="1">
      <alignment horizontal="center" vertical="center"/>
    </xf>
    <xf numFmtId="176" fontId="47" fillId="0" borderId="14" xfId="0" applyFont="1" applyFill="1" applyBorder="1" applyAlignment="1">
      <alignment horizontal="center" vertical="center"/>
    </xf>
    <xf numFmtId="176" fontId="42" fillId="0" borderId="14" xfId="0" applyFont="1" applyFill="1" applyBorder="1" applyAlignment="1">
      <alignment horizontal="center" vertical="center" wrapText="1"/>
    </xf>
    <xf numFmtId="176" fontId="47" fillId="0" borderId="14" xfId="0" applyFont="1" applyFill="1" applyBorder="1" applyAlignment="1">
      <alignment horizontal="center" vertical="center" wrapText="1"/>
    </xf>
    <xf numFmtId="176" fontId="47" fillId="0" borderId="8" xfId="0" applyFont="1" applyFill="1" applyBorder="1" applyAlignment="1">
      <alignment horizontal="center" vertical="center" wrapText="1"/>
    </xf>
    <xf numFmtId="176" fontId="47" fillId="0" borderId="15" xfId="0" applyFont="1" applyFill="1" applyBorder="1" applyAlignment="1">
      <alignment horizontal="center" vertical="center"/>
    </xf>
    <xf numFmtId="176" fontId="42" fillId="0" borderId="13" xfId="0" applyFont="1" applyFill="1" applyBorder="1" applyAlignment="1">
      <alignment horizontal="center" vertical="center"/>
    </xf>
    <xf numFmtId="176" fontId="42" fillId="0" borderId="15" xfId="0" applyFont="1" applyFill="1" applyBorder="1" applyAlignment="1">
      <alignment horizontal="center" vertical="center"/>
    </xf>
    <xf numFmtId="176" fontId="42" fillId="0" borderId="9" xfId="0" applyFont="1" applyFill="1" applyBorder="1" applyAlignment="1">
      <alignment horizontal="center" vertical="center" wrapText="1"/>
    </xf>
  </cellXfs>
  <cellStyles count="285">
    <cellStyle name="??&amp;O?&amp;H?_x0008_??_x0007__x0001__x0001_" xfId="2"/>
    <cellStyle name="?W?_laroux" xfId="3"/>
    <cellStyle name="’E‰Y [0.00]_laroux" xfId="4"/>
    <cellStyle name="’E‰Y_laroux" xfId="5"/>
    <cellStyle name="ÅëÈ­ [0]_¼ÕÀÍ¿¹»ê" xfId="6"/>
    <cellStyle name="AeE­ [0]_¼OAI¿¹≫e" xfId="7"/>
    <cellStyle name="ÅëÈ­ [0]_ÀÎ°Çºñ,¿ÜÁÖºñ" xfId="8"/>
    <cellStyle name="AeE­ [0]_AI°Cºn,μμ±Þºn" xfId="9"/>
    <cellStyle name="ÅëÈ­ [0]_laroux" xfId="10"/>
    <cellStyle name="AeE­ [0]_laroux_1" xfId="11"/>
    <cellStyle name="ÅëÈ­ [0]_laroux_1" xfId="12"/>
    <cellStyle name="AeE­ [0]_laroux_1_2008. 16)ⅩⅥ. 공공행정 및 사법" xfId="13"/>
    <cellStyle name="ÅëÈ­ [0]_laroux_1_2008. 16)ⅩⅥ. 공공행정 및 사법" xfId="14"/>
    <cellStyle name="AeE­ [0]_laroux_1_2008. 6)Ⅵ. 농림수산업" xfId="15"/>
    <cellStyle name="ÅëÈ­ [0]_laroux_1_2008. 6)Ⅵ. 농림수산업" xfId="16"/>
    <cellStyle name="AeE­ [0]_laroux_1_43-10주택" xfId="17"/>
    <cellStyle name="ÅëÈ­ [0]_laroux_1_43-10주택" xfId="18"/>
    <cellStyle name="AeE­ [0]_laroux_1_나주시_행정전산장비보유" xfId="19"/>
    <cellStyle name="ÅëÈ­ [0]_laroux_1_나주시_행정전산장비보유" xfId="20"/>
    <cellStyle name="AeE­ [0]_laroux_2" xfId="21"/>
    <cellStyle name="ÅëÈ­ [0]_laroux_2" xfId="22"/>
    <cellStyle name="AeE­ [0]_laroux_2_2008. 16)ⅩⅥ. 공공행정 및 사법" xfId="23"/>
    <cellStyle name="ÅëÈ­ [0]_laroux_2_2008. 16)ⅩⅥ. 공공행정 및 사법" xfId="24"/>
    <cellStyle name="AeE­ [0]_laroux_2_2008. 6)Ⅵ. 농림수산업" xfId="25"/>
    <cellStyle name="ÅëÈ­ [0]_laroux_2_2008. 6)Ⅵ. 농림수산업" xfId="26"/>
    <cellStyle name="AeE­ [0]_laroux_2_41-06농림16" xfId="27"/>
    <cellStyle name="ÅëÈ­ [0]_laroux_2_41-06농림16" xfId="28"/>
    <cellStyle name="AeE­ [0]_laroux_2_41-06농림16_2008. 16)ⅩⅥ. 공공행정 및 사법" xfId="29"/>
    <cellStyle name="ÅëÈ­ [0]_laroux_2_41-06농림16_2008. 16)ⅩⅥ. 공공행정 및 사법" xfId="30"/>
    <cellStyle name="AeE­ [0]_laroux_2_41-06농림16_2008. 6)Ⅵ. 농림수산업" xfId="31"/>
    <cellStyle name="ÅëÈ­ [0]_laroux_2_41-06농림16_2008. 6)Ⅵ. 농림수산업" xfId="32"/>
    <cellStyle name="AeE­ [0]_laroux_2_41-06농림16_43-10주택" xfId="33"/>
    <cellStyle name="ÅëÈ­ [0]_laroux_2_41-06농림16_43-10주택" xfId="34"/>
    <cellStyle name="AeE­ [0]_laroux_2_41-06농림16_나주시_행정전산장비보유" xfId="35"/>
    <cellStyle name="ÅëÈ­ [0]_laroux_2_41-06농림16_나주시_행정전산장비보유" xfId="36"/>
    <cellStyle name="AeE­ [0]_laroux_2_41-06농림41" xfId="37"/>
    <cellStyle name="ÅëÈ­ [0]_laroux_2_41-06농림41" xfId="38"/>
    <cellStyle name="AeE­ [0]_laroux_2_43-10주택" xfId="39"/>
    <cellStyle name="ÅëÈ­ [0]_laroux_2_43-10주택" xfId="40"/>
    <cellStyle name="AeE­ [0]_laroux_2_나주시_행정전산장비보유" xfId="41"/>
    <cellStyle name="ÅëÈ­ [0]_laroux_2_나주시_행정전산장비보유" xfId="42"/>
    <cellStyle name="AeE­ [0]_Sheet1" xfId="43"/>
    <cellStyle name="ÅëÈ­ [0]_Sheet1" xfId="44"/>
    <cellStyle name="AeE­ [0]_Sheet1_2008. 16)ⅩⅥ. 공공행정 및 사법" xfId="45"/>
    <cellStyle name="ÅëÈ­ [0]_Sheet1_2008. 16)ⅩⅥ. 공공행정 및 사법" xfId="46"/>
    <cellStyle name="AeE­ [0]_Sheet1_2008. 6)Ⅵ. 농림수산업" xfId="47"/>
    <cellStyle name="ÅëÈ­ [0]_Sheet1_2008. 6)Ⅵ. 농림수산업" xfId="48"/>
    <cellStyle name="AeE­ [0]_Sheet1_43-10주택" xfId="49"/>
    <cellStyle name="ÅëÈ­ [0]_Sheet1_43-10주택" xfId="50"/>
    <cellStyle name="AeE­ [0]_Sheet1_나주시_행정전산장비보유" xfId="51"/>
    <cellStyle name="ÅëÈ­ [0]_Sheet1_나주시_행정전산장비보유" xfId="52"/>
    <cellStyle name="ÅëÈ­_¼ÕÀÍ¿¹»ê" xfId="53"/>
    <cellStyle name="AeE­_¼OAI¿¹≫e" xfId="54"/>
    <cellStyle name="ÅëÈ­_ÀÎ°Çºñ,¿ÜÁÖºñ" xfId="55"/>
    <cellStyle name="AeE­_AI°Cºn,μμ±Þºn" xfId="56"/>
    <cellStyle name="ÅëÈ­_laroux" xfId="57"/>
    <cellStyle name="AeE­_laroux_1" xfId="58"/>
    <cellStyle name="ÅëÈ­_laroux_1" xfId="59"/>
    <cellStyle name="AeE­_laroux_1_2008. 16)ⅩⅥ. 공공행정 및 사법" xfId="60"/>
    <cellStyle name="ÅëÈ­_laroux_1_2008. 16)ⅩⅥ. 공공행정 및 사법" xfId="61"/>
    <cellStyle name="AeE­_laroux_1_2008. 6)Ⅵ. 농림수산업" xfId="62"/>
    <cellStyle name="ÅëÈ­_laroux_1_2008. 6)Ⅵ. 농림수산업" xfId="63"/>
    <cellStyle name="AeE­_laroux_1_43-10주택" xfId="64"/>
    <cellStyle name="ÅëÈ­_laroux_1_43-10주택" xfId="65"/>
    <cellStyle name="AeE­_laroux_1_나주시_행정전산장비보유" xfId="66"/>
    <cellStyle name="ÅëÈ­_laroux_1_나주시_행정전산장비보유" xfId="67"/>
    <cellStyle name="AeE­_laroux_2" xfId="68"/>
    <cellStyle name="ÅëÈ­_laroux_2" xfId="69"/>
    <cellStyle name="AeE­_laroux_2_2008. 16)ⅩⅥ. 공공행정 및 사법" xfId="70"/>
    <cellStyle name="ÅëÈ­_laroux_2_2008. 16)ⅩⅥ. 공공행정 및 사법" xfId="71"/>
    <cellStyle name="AeE­_laroux_2_2008. 6)Ⅵ. 농림수산업" xfId="72"/>
    <cellStyle name="ÅëÈ­_laroux_2_2008. 6)Ⅵ. 농림수산업" xfId="73"/>
    <cellStyle name="AeE­_laroux_2_41-06농림16" xfId="74"/>
    <cellStyle name="ÅëÈ­_laroux_2_41-06농림16" xfId="75"/>
    <cellStyle name="AeE­_laroux_2_41-06농림16_2008. 16)ⅩⅥ. 공공행정 및 사법" xfId="76"/>
    <cellStyle name="ÅëÈ­_laroux_2_41-06농림16_2008. 16)ⅩⅥ. 공공행정 및 사법" xfId="77"/>
    <cellStyle name="AeE­_laroux_2_41-06농림16_2008. 6)Ⅵ. 농림수산업" xfId="78"/>
    <cellStyle name="ÅëÈ­_laroux_2_41-06농림16_2008. 6)Ⅵ. 농림수산업" xfId="79"/>
    <cellStyle name="AeE­_laroux_2_41-06농림16_43-10주택" xfId="80"/>
    <cellStyle name="ÅëÈ­_laroux_2_41-06농림16_43-10주택" xfId="81"/>
    <cellStyle name="AeE­_laroux_2_41-06농림16_나주시_행정전산장비보유" xfId="82"/>
    <cellStyle name="ÅëÈ­_laroux_2_41-06농림16_나주시_행정전산장비보유" xfId="83"/>
    <cellStyle name="AeE­_laroux_2_41-06농림41" xfId="84"/>
    <cellStyle name="ÅëÈ­_laroux_2_41-06농림41" xfId="85"/>
    <cellStyle name="AeE­_laroux_2_43-10주택" xfId="86"/>
    <cellStyle name="ÅëÈ­_laroux_2_43-10주택" xfId="87"/>
    <cellStyle name="AeE­_laroux_2_나주시_행정전산장비보유" xfId="88"/>
    <cellStyle name="ÅëÈ­_laroux_2_나주시_행정전산장비보유" xfId="89"/>
    <cellStyle name="AeE­_Sheet1" xfId="90"/>
    <cellStyle name="ÅëÈ­_Sheet1" xfId="91"/>
    <cellStyle name="AeE­_Sheet1_2008. 16)ⅩⅥ. 공공행정 및 사법" xfId="92"/>
    <cellStyle name="ÅëÈ­_Sheet1_2008. 16)ⅩⅥ. 공공행정 및 사법" xfId="93"/>
    <cellStyle name="AeE­_Sheet1_2008. 6)Ⅵ. 농림수산업" xfId="94"/>
    <cellStyle name="ÅëÈ­_Sheet1_2008. 6)Ⅵ. 농림수산업" xfId="95"/>
    <cellStyle name="AeE­_Sheet1_41-06농림16" xfId="96"/>
    <cellStyle name="ÅëÈ­_Sheet1_41-06농림16" xfId="97"/>
    <cellStyle name="AeE­_Sheet1_41-06농림16_2008. 16)ⅩⅥ. 공공행정 및 사법" xfId="98"/>
    <cellStyle name="ÅëÈ­_Sheet1_41-06농림16_2008. 16)ⅩⅥ. 공공행정 및 사법" xfId="99"/>
    <cellStyle name="AeE­_Sheet1_41-06농림16_2008. 6)Ⅵ. 농림수산업" xfId="100"/>
    <cellStyle name="ÅëÈ­_Sheet1_41-06농림16_2008. 6)Ⅵ. 농림수산업" xfId="101"/>
    <cellStyle name="AeE­_Sheet1_41-06농림16_43-10주택" xfId="102"/>
    <cellStyle name="ÅëÈ­_Sheet1_41-06농림16_43-10주택" xfId="103"/>
    <cellStyle name="AeE­_Sheet1_41-06농림16_나주시_행정전산장비보유" xfId="104"/>
    <cellStyle name="ÅëÈ­_Sheet1_41-06농림16_나주시_행정전산장비보유" xfId="105"/>
    <cellStyle name="AeE­_Sheet1_41-06농림41" xfId="106"/>
    <cellStyle name="ÅëÈ­_Sheet1_41-06농림41" xfId="107"/>
    <cellStyle name="AeE­_Sheet1_43-10주택" xfId="108"/>
    <cellStyle name="ÅëÈ­_Sheet1_43-10주택" xfId="109"/>
    <cellStyle name="AeE­_Sheet1_나주시_행정전산장비보유" xfId="110"/>
    <cellStyle name="ÅëÈ­_Sheet1_나주시_행정전산장비보유" xfId="111"/>
    <cellStyle name="ALIGNMENT" xfId="112"/>
    <cellStyle name="ÄÞ¸¶ [0]_¼ÕÀÍ¿¹»ê" xfId="113"/>
    <cellStyle name="AÞ¸¶ [0]_¼OAI¿¹≫e" xfId="114"/>
    <cellStyle name="ÄÞ¸¶ [0]_ÀÎ°Çºñ,¿ÜÁÖºñ" xfId="115"/>
    <cellStyle name="AÞ¸¶ [0]_AI°Cºn,μμ±Þºn" xfId="116"/>
    <cellStyle name="ÄÞ¸¶ [0]_laroux" xfId="117"/>
    <cellStyle name="AÞ¸¶ [0]_laroux_1" xfId="118"/>
    <cellStyle name="ÄÞ¸¶ [0]_laroux_1" xfId="119"/>
    <cellStyle name="AÞ¸¶ [0]_Sheet1" xfId="120"/>
    <cellStyle name="ÄÞ¸¶ [0]_Sheet1" xfId="121"/>
    <cellStyle name="AÞ¸¶ [0]_Sheet1_2008. 16)ⅩⅥ. 공공행정 및 사법" xfId="122"/>
    <cellStyle name="ÄÞ¸¶ [0]_Sheet1_2008. 16)ⅩⅥ. 공공행정 및 사법" xfId="123"/>
    <cellStyle name="AÞ¸¶ [0]_Sheet1_2008. 6)Ⅵ. 농림수산업" xfId="124"/>
    <cellStyle name="ÄÞ¸¶ [0]_Sheet1_2008. 6)Ⅵ. 농림수산업" xfId="125"/>
    <cellStyle name="AÞ¸¶ [0]_Sheet1_43-10주택" xfId="126"/>
    <cellStyle name="ÄÞ¸¶ [0]_Sheet1_43-10주택" xfId="127"/>
    <cellStyle name="AÞ¸¶ [0]_Sheet1_나주시_행정전산장비보유" xfId="128"/>
    <cellStyle name="ÄÞ¸¶ [0]_Sheet1_나주시_행정전산장비보유" xfId="129"/>
    <cellStyle name="ÄÞ¸¶_¼ÕÀÍ¿¹»ê" xfId="130"/>
    <cellStyle name="AÞ¸¶_¼OAI¿¹≫e" xfId="131"/>
    <cellStyle name="ÄÞ¸¶_ÀÎ°Çºñ,¿ÜÁÖºñ" xfId="132"/>
    <cellStyle name="AÞ¸¶_AI°Cºn,μμ±Þºn" xfId="133"/>
    <cellStyle name="ÄÞ¸¶_laroux" xfId="134"/>
    <cellStyle name="AÞ¸¶_laroux_1" xfId="135"/>
    <cellStyle name="ÄÞ¸¶_laroux_1" xfId="136"/>
    <cellStyle name="AÞ¸¶_Sheet1" xfId="137"/>
    <cellStyle name="ÄÞ¸¶_Sheet1" xfId="138"/>
    <cellStyle name="AÞ¸¶_Sheet1_2008. 16)ⅩⅥ. 공공행정 및 사법" xfId="139"/>
    <cellStyle name="ÄÞ¸¶_Sheet1_2008. 16)ⅩⅥ. 공공행정 및 사법" xfId="140"/>
    <cellStyle name="AÞ¸¶_Sheet1_2008. 6)Ⅵ. 농림수산업" xfId="141"/>
    <cellStyle name="ÄÞ¸¶_Sheet1_2008. 6)Ⅵ. 농림수산업" xfId="142"/>
    <cellStyle name="AÞ¸¶_Sheet1_41-06농림16" xfId="143"/>
    <cellStyle name="ÄÞ¸¶_Sheet1_41-06농림16" xfId="144"/>
    <cellStyle name="AÞ¸¶_Sheet1_41-06농림16_2008. 16)ⅩⅥ. 공공행정 및 사법" xfId="145"/>
    <cellStyle name="ÄÞ¸¶_Sheet1_41-06농림16_2008. 16)ⅩⅥ. 공공행정 및 사법" xfId="146"/>
    <cellStyle name="AÞ¸¶_Sheet1_41-06농림16_2008. 6)Ⅵ. 농림수산업" xfId="147"/>
    <cellStyle name="ÄÞ¸¶_Sheet1_41-06농림16_2008. 6)Ⅵ. 농림수산업" xfId="148"/>
    <cellStyle name="AÞ¸¶_Sheet1_41-06농림16_43-10주택" xfId="149"/>
    <cellStyle name="ÄÞ¸¶_Sheet1_41-06농림16_43-10주택" xfId="150"/>
    <cellStyle name="AÞ¸¶_Sheet1_41-06농림16_나주시_행정전산장비보유" xfId="151"/>
    <cellStyle name="ÄÞ¸¶_Sheet1_41-06농림16_나주시_행정전산장비보유" xfId="152"/>
    <cellStyle name="AÞ¸¶_Sheet1_41-06농림41" xfId="153"/>
    <cellStyle name="ÄÞ¸¶_Sheet1_41-06농림41" xfId="154"/>
    <cellStyle name="AÞ¸¶_Sheet1_43-10주택" xfId="155"/>
    <cellStyle name="ÄÞ¸¶_Sheet1_43-10주택" xfId="156"/>
    <cellStyle name="AÞ¸¶_Sheet1_나주시_행정전산장비보유" xfId="157"/>
    <cellStyle name="ÄÞ¸¶_Sheet1_나주시_행정전산장비보유" xfId="158"/>
    <cellStyle name="C￥AØ_¿μ¾÷CoE² " xfId="159"/>
    <cellStyle name="Ç¥ÁØ_¼ÕÀÍ¿¹»ê" xfId="160"/>
    <cellStyle name="C￥AØ_¼OAI¿¹≫e" xfId="161"/>
    <cellStyle name="Ç¥ÁØ_ÀÎ°Çºñ,¿ÜÁÖºñ" xfId="162"/>
    <cellStyle name="C￥AØ_AI°Cºn,μμ±Þºn" xfId="163"/>
    <cellStyle name="Ç¥ÁØ_laroux" xfId="164"/>
    <cellStyle name="C￥AØ_laroux_1" xfId="165"/>
    <cellStyle name="Ç¥ÁØ_laroux_1" xfId="166"/>
    <cellStyle name="C￥AØ_laroux_1_Sheet1" xfId="167"/>
    <cellStyle name="Ç¥ÁØ_laroux_1_Sheet1" xfId="168"/>
    <cellStyle name="C￥AØ_laroux_2" xfId="169"/>
    <cellStyle name="Ç¥ÁØ_laroux_2" xfId="170"/>
    <cellStyle name="C￥AØ_laroux_2_Sheet1" xfId="171"/>
    <cellStyle name="Ç¥ÁØ_laroux_2_Sheet1" xfId="172"/>
    <cellStyle name="C￥AØ_laroux_3" xfId="173"/>
    <cellStyle name="Ç¥ÁØ_laroux_3" xfId="174"/>
    <cellStyle name="C￥AØ_laroux_4" xfId="175"/>
    <cellStyle name="Ç¥ÁØ_laroux_4" xfId="176"/>
    <cellStyle name="C￥AØ_laroux_Sheet1" xfId="177"/>
    <cellStyle name="Ç¥ÁØ_laroux_Sheet1" xfId="178"/>
    <cellStyle name="C￥AØ_Sheet1" xfId="179"/>
    <cellStyle name="Ç¥ÁØ_Sheet1" xfId="180"/>
    <cellStyle name="category" xfId="181"/>
    <cellStyle name="Comma [0]_ SG&amp;A Bridge " xfId="182"/>
    <cellStyle name="comma zerodec" xfId="183"/>
    <cellStyle name="Comma_ SG&amp;A Bridge " xfId="184"/>
    <cellStyle name="Currency [0]_ SG&amp;A Bridge " xfId="185"/>
    <cellStyle name="Currency_ SG&amp;A Bridge " xfId="186"/>
    <cellStyle name="Currency1" xfId="187"/>
    <cellStyle name="Date" xfId="188"/>
    <cellStyle name="Dezimal [0]_laroux" xfId="189"/>
    <cellStyle name="Dezimal_laroux" xfId="190"/>
    <cellStyle name="Dollar (zero dec)" xfId="191"/>
    <cellStyle name="Fixed" xfId="192"/>
    <cellStyle name="Grey" xfId="193"/>
    <cellStyle name="HEADER" xfId="194"/>
    <cellStyle name="Header1" xfId="195"/>
    <cellStyle name="Header2" xfId="196"/>
    <cellStyle name="HEADING1" xfId="197"/>
    <cellStyle name="HEADING2" xfId="198"/>
    <cellStyle name="Hyperlink_NEGS" xfId="199"/>
    <cellStyle name="Input [yellow]" xfId="200"/>
    <cellStyle name="Milliers [0]_Arabian Spec" xfId="201"/>
    <cellStyle name="Milliers_Arabian Spec" xfId="202"/>
    <cellStyle name="Model" xfId="203"/>
    <cellStyle name="Mon?aire [0]_Arabian Spec" xfId="204"/>
    <cellStyle name="Mon?aire_Arabian Spec" xfId="205"/>
    <cellStyle name="Normal - Style1" xfId="206"/>
    <cellStyle name="Normal_ SG&amp;A Bridge " xfId="207"/>
    <cellStyle name="Œ…?æ맖?e [0.00]_laroux" xfId="208"/>
    <cellStyle name="Œ…?æ맖?e_laroux" xfId="209"/>
    <cellStyle name="Percent [2]" xfId="210"/>
    <cellStyle name="Standard_laroux" xfId="211"/>
    <cellStyle name="subhead" xfId="212"/>
    <cellStyle name="Total" xfId="213"/>
    <cellStyle name="W?rung [0]_laroux" xfId="214"/>
    <cellStyle name="W?rung_laroux" xfId="215"/>
    <cellStyle name="과정별배정" xfId="216"/>
    <cellStyle name="咬訌裝?INCOM1" xfId="217"/>
    <cellStyle name="咬訌裝?INCOM10" xfId="218"/>
    <cellStyle name="咬訌裝?INCOM2" xfId="219"/>
    <cellStyle name="咬訌裝?INCOM3" xfId="220"/>
    <cellStyle name="咬訌裝?INCOM4" xfId="221"/>
    <cellStyle name="咬訌裝?INCOM5" xfId="222"/>
    <cellStyle name="咬訌裝?INCOM6" xfId="223"/>
    <cellStyle name="咬訌裝?INCOM7" xfId="224"/>
    <cellStyle name="咬訌裝?INCOM8" xfId="225"/>
    <cellStyle name="咬訌裝?INCOM9" xfId="226"/>
    <cellStyle name="咬訌裝?PRIB11" xfId="227"/>
    <cellStyle name="기본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" xfId="280" builtinId="5"/>
    <cellStyle name="백분율 2" xfId="273"/>
    <cellStyle name="본문" xfId="233"/>
    <cellStyle name="뷭?_BOOKSHIP" xfId="234"/>
    <cellStyle name="쉼표 [0]" xfId="275" builtinId="6"/>
    <cellStyle name="쉼표 [0] 10" xfId="248"/>
    <cellStyle name="쉼표 [0] 11" xfId="249"/>
    <cellStyle name="쉼표 [0] 12" xfId="250"/>
    <cellStyle name="쉼표 [0] 13" xfId="251"/>
    <cellStyle name="쉼표 [0] 14" xfId="252"/>
    <cellStyle name="쉼표 [0] 15" xfId="253"/>
    <cellStyle name="쉼표 [0] 15 2" xfId="244"/>
    <cellStyle name="쉼표 [0] 16" xfId="254"/>
    <cellStyle name="쉼표 [0] 17" xfId="255"/>
    <cellStyle name="쉼표 [0] 18" xfId="256"/>
    <cellStyle name="쉼표 [0] 19" xfId="257"/>
    <cellStyle name="쉼표 [0] 2" xfId="1"/>
    <cellStyle name="쉼표 [0] 2 2" xfId="258"/>
    <cellStyle name="쉼표 [0] 20" xfId="247"/>
    <cellStyle name="쉼표 [0] 22" xfId="259"/>
    <cellStyle name="쉼표 [0] 23" xfId="260"/>
    <cellStyle name="쉼표 [0] 24" xfId="261"/>
    <cellStyle name="쉼표 [0] 25" xfId="262"/>
    <cellStyle name="쉼표 [0] 26" xfId="263"/>
    <cellStyle name="쉼표 [0] 3" xfId="245"/>
    <cellStyle name="쉼표 [0] 3 2" xfId="264"/>
    <cellStyle name="쉼표 [0] 4" xfId="265"/>
    <cellStyle name="쉼표 [0] 5" xfId="266"/>
    <cellStyle name="쉼표 [0] 6" xfId="267"/>
    <cellStyle name="쉼표 [0] 7" xfId="268"/>
    <cellStyle name="쉼표 [0] 8" xfId="269"/>
    <cellStyle name="쉼표 [0] 9" xfId="270"/>
    <cellStyle name="스타일 1" xfId="235"/>
    <cellStyle name="지정되지 않음" xfId="236"/>
    <cellStyle name="컴마" xfId="237"/>
    <cellStyle name="콤마 [0]_(월초P)" xfId="238"/>
    <cellStyle name="콤마_~MF357F" xfId="239"/>
    <cellStyle name="통화 [0] 2" xfId="240"/>
    <cellStyle name="표준" xfId="0" builtinId="0"/>
    <cellStyle name="표준 11 2 2" xfId="276"/>
    <cellStyle name="표준 2" xfId="241"/>
    <cellStyle name="표준 2 2" xfId="242"/>
    <cellStyle name="표준 2 2 2" xfId="246"/>
    <cellStyle name="표준 21" xfId="271"/>
    <cellStyle name="표준 3" xfId="272"/>
    <cellStyle name="표준 4" xfId="243"/>
    <cellStyle name="표준 5" xfId="274"/>
    <cellStyle name="표준 6" xfId="277"/>
    <cellStyle name="표준 7" xfId="279"/>
    <cellStyle name="표준 8" xfId="278"/>
    <cellStyle name="표준_08 전기가스수도" xfId="281"/>
    <cellStyle name="표준_8.광업 및 제조업(지역경제과)" xfId="284"/>
    <cellStyle name="표준_8.전기.가스.수도" xfId="283"/>
    <cellStyle name="표준_9.전기.가스.수도(지역경제과)" xfId="282"/>
  </cellStyles>
  <dxfs count="118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zoomScaleNormal="100" zoomScaleSheetLayoutView="100" workbookViewId="0">
      <selection activeCell="R7" sqref="R7"/>
    </sheetView>
  </sheetViews>
  <sheetFormatPr defaultRowHeight="12"/>
  <cols>
    <col min="1" max="1" width="7.28515625" style="16" customWidth="1"/>
    <col min="2" max="2" width="11.7109375" style="16" customWidth="1"/>
    <col min="3" max="3" width="14.28515625" style="16" bestFit="1" customWidth="1"/>
    <col min="4" max="4" width="10.85546875" style="16" customWidth="1"/>
    <col min="5" max="5" width="10" style="16" customWidth="1"/>
    <col min="6" max="6" width="8.7109375" style="16" customWidth="1"/>
    <col min="7" max="7" width="14.28515625" style="16" bestFit="1" customWidth="1"/>
    <col min="8" max="8" width="14.140625" style="16" bestFit="1" customWidth="1"/>
    <col min="9" max="9" width="10.140625" style="16" customWidth="1"/>
    <col min="10" max="10" width="12.5703125" style="16" bestFit="1" customWidth="1"/>
    <col min="11" max="11" width="12.7109375" style="16" customWidth="1"/>
    <col min="12" max="12" width="12.5703125" style="16" bestFit="1" customWidth="1"/>
    <col min="13" max="13" width="10.7109375" style="16" bestFit="1" customWidth="1"/>
    <col min="14" max="14" width="11" style="16" bestFit="1" customWidth="1"/>
    <col min="15" max="15" width="14" style="16" customWidth="1"/>
    <col min="16" max="16" width="12.140625" style="16" customWidth="1"/>
    <col min="17" max="17" width="10.7109375" style="16" bestFit="1" customWidth="1"/>
    <col min="18" max="19" width="9.140625" style="16"/>
    <col min="20" max="20" width="11" style="16" bestFit="1" customWidth="1"/>
    <col min="21" max="254" width="9.140625" style="16"/>
    <col min="255" max="255" width="7.28515625" style="16" customWidth="1"/>
    <col min="256" max="256" width="11.7109375" style="16" customWidth="1"/>
    <col min="257" max="258" width="10.85546875" style="16" customWidth="1"/>
    <col min="259" max="259" width="10" style="16" customWidth="1"/>
    <col min="260" max="260" width="8.7109375" style="16" customWidth="1"/>
    <col min="261" max="261" width="10.28515625" style="16" customWidth="1"/>
    <col min="262" max="262" width="12.28515625" style="16" bestFit="1" customWidth="1"/>
    <col min="263" max="263" width="10.140625" style="16" customWidth="1"/>
    <col min="264" max="264" width="2.7109375" style="16" customWidth="1"/>
    <col min="265" max="265" width="12.28515625" style="16" bestFit="1" customWidth="1"/>
    <col min="266" max="266" width="10.42578125" style="16" bestFit="1" customWidth="1"/>
    <col min="267" max="267" width="12.28515625" style="16" bestFit="1" customWidth="1"/>
    <col min="268" max="268" width="10.42578125" style="16" bestFit="1" customWidth="1"/>
    <col min="269" max="269" width="9.85546875" style="16" bestFit="1" customWidth="1"/>
    <col min="270" max="270" width="10.42578125" style="16" bestFit="1" customWidth="1"/>
    <col min="271" max="271" width="12.140625" style="16" customWidth="1"/>
    <col min="272" max="272" width="10.42578125" style="16" bestFit="1" customWidth="1"/>
    <col min="273" max="273" width="7.140625" style="16" customWidth="1"/>
    <col min="274" max="510" width="9.140625" style="16"/>
    <col min="511" max="511" width="7.28515625" style="16" customWidth="1"/>
    <col min="512" max="512" width="11.7109375" style="16" customWidth="1"/>
    <col min="513" max="514" width="10.85546875" style="16" customWidth="1"/>
    <col min="515" max="515" width="10" style="16" customWidth="1"/>
    <col min="516" max="516" width="8.7109375" style="16" customWidth="1"/>
    <col min="517" max="517" width="10.28515625" style="16" customWidth="1"/>
    <col min="518" max="518" width="12.28515625" style="16" bestFit="1" customWidth="1"/>
    <col min="519" max="519" width="10.140625" style="16" customWidth="1"/>
    <col min="520" max="520" width="2.7109375" style="16" customWidth="1"/>
    <col min="521" max="521" width="12.28515625" style="16" bestFit="1" customWidth="1"/>
    <col min="522" max="522" width="10.42578125" style="16" bestFit="1" customWidth="1"/>
    <col min="523" max="523" width="12.28515625" style="16" bestFit="1" customWidth="1"/>
    <col min="524" max="524" width="10.42578125" style="16" bestFit="1" customWidth="1"/>
    <col min="525" max="525" width="9.85546875" style="16" bestFit="1" customWidth="1"/>
    <col min="526" max="526" width="10.42578125" style="16" bestFit="1" customWidth="1"/>
    <col min="527" max="527" width="12.140625" style="16" customWidth="1"/>
    <col min="528" max="528" width="10.42578125" style="16" bestFit="1" customWidth="1"/>
    <col min="529" max="529" width="7.140625" style="16" customWidth="1"/>
    <col min="530" max="766" width="9.140625" style="16"/>
    <col min="767" max="767" width="7.28515625" style="16" customWidth="1"/>
    <col min="768" max="768" width="11.7109375" style="16" customWidth="1"/>
    <col min="769" max="770" width="10.85546875" style="16" customWidth="1"/>
    <col min="771" max="771" width="10" style="16" customWidth="1"/>
    <col min="772" max="772" width="8.7109375" style="16" customWidth="1"/>
    <col min="773" max="773" width="10.28515625" style="16" customWidth="1"/>
    <col min="774" max="774" width="12.28515625" style="16" bestFit="1" customWidth="1"/>
    <col min="775" max="775" width="10.140625" style="16" customWidth="1"/>
    <col min="776" max="776" width="2.7109375" style="16" customWidth="1"/>
    <col min="777" max="777" width="12.28515625" style="16" bestFit="1" customWidth="1"/>
    <col min="778" max="778" width="10.42578125" style="16" bestFit="1" customWidth="1"/>
    <col min="779" max="779" width="12.28515625" style="16" bestFit="1" customWidth="1"/>
    <col min="780" max="780" width="10.42578125" style="16" bestFit="1" customWidth="1"/>
    <col min="781" max="781" width="9.85546875" style="16" bestFit="1" customWidth="1"/>
    <col min="782" max="782" width="10.42578125" style="16" bestFit="1" customWidth="1"/>
    <col min="783" max="783" width="12.140625" style="16" customWidth="1"/>
    <col min="784" max="784" width="10.42578125" style="16" bestFit="1" customWidth="1"/>
    <col min="785" max="785" width="7.140625" style="16" customWidth="1"/>
    <col min="786" max="1022" width="9.140625" style="16"/>
    <col min="1023" max="1023" width="7.28515625" style="16" customWidth="1"/>
    <col min="1024" max="1024" width="11.7109375" style="16" customWidth="1"/>
    <col min="1025" max="1026" width="10.85546875" style="16" customWidth="1"/>
    <col min="1027" max="1027" width="10" style="16" customWidth="1"/>
    <col min="1028" max="1028" width="8.7109375" style="16" customWidth="1"/>
    <col min="1029" max="1029" width="10.28515625" style="16" customWidth="1"/>
    <col min="1030" max="1030" width="12.28515625" style="16" bestFit="1" customWidth="1"/>
    <col min="1031" max="1031" width="10.140625" style="16" customWidth="1"/>
    <col min="1032" max="1032" width="2.7109375" style="16" customWidth="1"/>
    <col min="1033" max="1033" width="12.28515625" style="16" bestFit="1" customWidth="1"/>
    <col min="1034" max="1034" width="10.42578125" style="16" bestFit="1" customWidth="1"/>
    <col min="1035" max="1035" width="12.28515625" style="16" bestFit="1" customWidth="1"/>
    <col min="1036" max="1036" width="10.42578125" style="16" bestFit="1" customWidth="1"/>
    <col min="1037" max="1037" width="9.85546875" style="16" bestFit="1" customWidth="1"/>
    <col min="1038" max="1038" width="10.42578125" style="16" bestFit="1" customWidth="1"/>
    <col min="1039" max="1039" width="12.140625" style="16" customWidth="1"/>
    <col min="1040" max="1040" width="10.42578125" style="16" bestFit="1" customWidth="1"/>
    <col min="1041" max="1041" width="7.140625" style="16" customWidth="1"/>
    <col min="1042" max="1278" width="9.140625" style="16"/>
    <col min="1279" max="1279" width="7.28515625" style="16" customWidth="1"/>
    <col min="1280" max="1280" width="11.7109375" style="16" customWidth="1"/>
    <col min="1281" max="1282" width="10.85546875" style="16" customWidth="1"/>
    <col min="1283" max="1283" width="10" style="16" customWidth="1"/>
    <col min="1284" max="1284" width="8.7109375" style="16" customWidth="1"/>
    <col min="1285" max="1285" width="10.28515625" style="16" customWidth="1"/>
    <col min="1286" max="1286" width="12.28515625" style="16" bestFit="1" customWidth="1"/>
    <col min="1287" max="1287" width="10.140625" style="16" customWidth="1"/>
    <col min="1288" max="1288" width="2.7109375" style="16" customWidth="1"/>
    <col min="1289" max="1289" width="12.28515625" style="16" bestFit="1" customWidth="1"/>
    <col min="1290" max="1290" width="10.42578125" style="16" bestFit="1" customWidth="1"/>
    <col min="1291" max="1291" width="12.28515625" style="16" bestFit="1" customWidth="1"/>
    <col min="1292" max="1292" width="10.42578125" style="16" bestFit="1" customWidth="1"/>
    <col min="1293" max="1293" width="9.85546875" style="16" bestFit="1" customWidth="1"/>
    <col min="1294" max="1294" width="10.42578125" style="16" bestFit="1" customWidth="1"/>
    <col min="1295" max="1295" width="12.140625" style="16" customWidth="1"/>
    <col min="1296" max="1296" width="10.42578125" style="16" bestFit="1" customWidth="1"/>
    <col min="1297" max="1297" width="7.140625" style="16" customWidth="1"/>
    <col min="1298" max="1534" width="9.140625" style="16"/>
    <col min="1535" max="1535" width="7.28515625" style="16" customWidth="1"/>
    <col min="1536" max="1536" width="11.7109375" style="16" customWidth="1"/>
    <col min="1537" max="1538" width="10.85546875" style="16" customWidth="1"/>
    <col min="1539" max="1539" width="10" style="16" customWidth="1"/>
    <col min="1540" max="1540" width="8.7109375" style="16" customWidth="1"/>
    <col min="1541" max="1541" width="10.28515625" style="16" customWidth="1"/>
    <col min="1542" max="1542" width="12.28515625" style="16" bestFit="1" customWidth="1"/>
    <col min="1543" max="1543" width="10.140625" style="16" customWidth="1"/>
    <col min="1544" max="1544" width="2.7109375" style="16" customWidth="1"/>
    <col min="1545" max="1545" width="12.28515625" style="16" bestFit="1" customWidth="1"/>
    <col min="1546" max="1546" width="10.42578125" style="16" bestFit="1" customWidth="1"/>
    <col min="1547" max="1547" width="12.28515625" style="16" bestFit="1" customWidth="1"/>
    <col min="1548" max="1548" width="10.42578125" style="16" bestFit="1" customWidth="1"/>
    <col min="1549" max="1549" width="9.85546875" style="16" bestFit="1" customWidth="1"/>
    <col min="1550" max="1550" width="10.42578125" style="16" bestFit="1" customWidth="1"/>
    <col min="1551" max="1551" width="12.140625" style="16" customWidth="1"/>
    <col min="1552" max="1552" width="10.42578125" style="16" bestFit="1" customWidth="1"/>
    <col min="1553" max="1553" width="7.140625" style="16" customWidth="1"/>
    <col min="1554" max="1790" width="9.140625" style="16"/>
    <col min="1791" max="1791" width="7.28515625" style="16" customWidth="1"/>
    <col min="1792" max="1792" width="11.7109375" style="16" customWidth="1"/>
    <col min="1793" max="1794" width="10.85546875" style="16" customWidth="1"/>
    <col min="1795" max="1795" width="10" style="16" customWidth="1"/>
    <col min="1796" max="1796" width="8.7109375" style="16" customWidth="1"/>
    <col min="1797" max="1797" width="10.28515625" style="16" customWidth="1"/>
    <col min="1798" max="1798" width="12.28515625" style="16" bestFit="1" customWidth="1"/>
    <col min="1799" max="1799" width="10.140625" style="16" customWidth="1"/>
    <col min="1800" max="1800" width="2.7109375" style="16" customWidth="1"/>
    <col min="1801" max="1801" width="12.28515625" style="16" bestFit="1" customWidth="1"/>
    <col min="1802" max="1802" width="10.42578125" style="16" bestFit="1" customWidth="1"/>
    <col min="1803" max="1803" width="12.28515625" style="16" bestFit="1" customWidth="1"/>
    <col min="1804" max="1804" width="10.42578125" style="16" bestFit="1" customWidth="1"/>
    <col min="1805" max="1805" width="9.85546875" style="16" bestFit="1" customWidth="1"/>
    <col min="1806" max="1806" width="10.42578125" style="16" bestFit="1" customWidth="1"/>
    <col min="1807" max="1807" width="12.140625" style="16" customWidth="1"/>
    <col min="1808" max="1808" width="10.42578125" style="16" bestFit="1" customWidth="1"/>
    <col min="1809" max="1809" width="7.140625" style="16" customWidth="1"/>
    <col min="1810" max="2046" width="9.140625" style="16"/>
    <col min="2047" max="2047" width="7.28515625" style="16" customWidth="1"/>
    <col min="2048" max="2048" width="11.7109375" style="16" customWidth="1"/>
    <col min="2049" max="2050" width="10.85546875" style="16" customWidth="1"/>
    <col min="2051" max="2051" width="10" style="16" customWidth="1"/>
    <col min="2052" max="2052" width="8.7109375" style="16" customWidth="1"/>
    <col min="2053" max="2053" width="10.28515625" style="16" customWidth="1"/>
    <col min="2054" max="2054" width="12.28515625" style="16" bestFit="1" customWidth="1"/>
    <col min="2055" max="2055" width="10.140625" style="16" customWidth="1"/>
    <col min="2056" max="2056" width="2.7109375" style="16" customWidth="1"/>
    <col min="2057" max="2057" width="12.28515625" style="16" bestFit="1" customWidth="1"/>
    <col min="2058" max="2058" width="10.42578125" style="16" bestFit="1" customWidth="1"/>
    <col min="2059" max="2059" width="12.28515625" style="16" bestFit="1" customWidth="1"/>
    <col min="2060" max="2060" width="10.42578125" style="16" bestFit="1" customWidth="1"/>
    <col min="2061" max="2061" width="9.85546875" style="16" bestFit="1" customWidth="1"/>
    <col min="2062" max="2062" width="10.42578125" style="16" bestFit="1" customWidth="1"/>
    <col min="2063" max="2063" width="12.140625" style="16" customWidth="1"/>
    <col min="2064" max="2064" width="10.42578125" style="16" bestFit="1" customWidth="1"/>
    <col min="2065" max="2065" width="7.140625" style="16" customWidth="1"/>
    <col min="2066" max="2302" width="9.140625" style="16"/>
    <col min="2303" max="2303" width="7.28515625" style="16" customWidth="1"/>
    <col min="2304" max="2304" width="11.7109375" style="16" customWidth="1"/>
    <col min="2305" max="2306" width="10.85546875" style="16" customWidth="1"/>
    <col min="2307" max="2307" width="10" style="16" customWidth="1"/>
    <col min="2308" max="2308" width="8.7109375" style="16" customWidth="1"/>
    <col min="2309" max="2309" width="10.28515625" style="16" customWidth="1"/>
    <col min="2310" max="2310" width="12.28515625" style="16" bestFit="1" customWidth="1"/>
    <col min="2311" max="2311" width="10.140625" style="16" customWidth="1"/>
    <col min="2312" max="2312" width="2.7109375" style="16" customWidth="1"/>
    <col min="2313" max="2313" width="12.28515625" style="16" bestFit="1" customWidth="1"/>
    <col min="2314" max="2314" width="10.42578125" style="16" bestFit="1" customWidth="1"/>
    <col min="2315" max="2315" width="12.28515625" style="16" bestFit="1" customWidth="1"/>
    <col min="2316" max="2316" width="10.42578125" style="16" bestFit="1" customWidth="1"/>
    <col min="2317" max="2317" width="9.85546875" style="16" bestFit="1" customWidth="1"/>
    <col min="2318" max="2318" width="10.42578125" style="16" bestFit="1" customWidth="1"/>
    <col min="2319" max="2319" width="12.140625" style="16" customWidth="1"/>
    <col min="2320" max="2320" width="10.42578125" style="16" bestFit="1" customWidth="1"/>
    <col min="2321" max="2321" width="7.140625" style="16" customWidth="1"/>
    <col min="2322" max="2558" width="9.140625" style="16"/>
    <col min="2559" max="2559" width="7.28515625" style="16" customWidth="1"/>
    <col min="2560" max="2560" width="11.7109375" style="16" customWidth="1"/>
    <col min="2561" max="2562" width="10.85546875" style="16" customWidth="1"/>
    <col min="2563" max="2563" width="10" style="16" customWidth="1"/>
    <col min="2564" max="2564" width="8.7109375" style="16" customWidth="1"/>
    <col min="2565" max="2565" width="10.28515625" style="16" customWidth="1"/>
    <col min="2566" max="2566" width="12.28515625" style="16" bestFit="1" customWidth="1"/>
    <col min="2567" max="2567" width="10.140625" style="16" customWidth="1"/>
    <col min="2568" max="2568" width="2.7109375" style="16" customWidth="1"/>
    <col min="2569" max="2569" width="12.28515625" style="16" bestFit="1" customWidth="1"/>
    <col min="2570" max="2570" width="10.42578125" style="16" bestFit="1" customWidth="1"/>
    <col min="2571" max="2571" width="12.28515625" style="16" bestFit="1" customWidth="1"/>
    <col min="2572" max="2572" width="10.42578125" style="16" bestFit="1" customWidth="1"/>
    <col min="2573" max="2573" width="9.85546875" style="16" bestFit="1" customWidth="1"/>
    <col min="2574" max="2574" width="10.42578125" style="16" bestFit="1" customWidth="1"/>
    <col min="2575" max="2575" width="12.140625" style="16" customWidth="1"/>
    <col min="2576" max="2576" width="10.42578125" style="16" bestFit="1" customWidth="1"/>
    <col min="2577" max="2577" width="7.140625" style="16" customWidth="1"/>
    <col min="2578" max="2814" width="9.140625" style="16"/>
    <col min="2815" max="2815" width="7.28515625" style="16" customWidth="1"/>
    <col min="2816" max="2816" width="11.7109375" style="16" customWidth="1"/>
    <col min="2817" max="2818" width="10.85546875" style="16" customWidth="1"/>
    <col min="2819" max="2819" width="10" style="16" customWidth="1"/>
    <col min="2820" max="2820" width="8.7109375" style="16" customWidth="1"/>
    <col min="2821" max="2821" width="10.28515625" style="16" customWidth="1"/>
    <col min="2822" max="2822" width="12.28515625" style="16" bestFit="1" customWidth="1"/>
    <col min="2823" max="2823" width="10.140625" style="16" customWidth="1"/>
    <col min="2824" max="2824" width="2.7109375" style="16" customWidth="1"/>
    <col min="2825" max="2825" width="12.28515625" style="16" bestFit="1" customWidth="1"/>
    <col min="2826" max="2826" width="10.42578125" style="16" bestFit="1" customWidth="1"/>
    <col min="2827" max="2827" width="12.28515625" style="16" bestFit="1" customWidth="1"/>
    <col min="2828" max="2828" width="10.42578125" style="16" bestFit="1" customWidth="1"/>
    <col min="2829" max="2829" width="9.85546875" style="16" bestFit="1" customWidth="1"/>
    <col min="2830" max="2830" width="10.42578125" style="16" bestFit="1" customWidth="1"/>
    <col min="2831" max="2831" width="12.140625" style="16" customWidth="1"/>
    <col min="2832" max="2832" width="10.42578125" style="16" bestFit="1" customWidth="1"/>
    <col min="2833" max="2833" width="7.140625" style="16" customWidth="1"/>
    <col min="2834" max="3070" width="9.140625" style="16"/>
    <col min="3071" max="3071" width="7.28515625" style="16" customWidth="1"/>
    <col min="3072" max="3072" width="11.7109375" style="16" customWidth="1"/>
    <col min="3073" max="3074" width="10.85546875" style="16" customWidth="1"/>
    <col min="3075" max="3075" width="10" style="16" customWidth="1"/>
    <col min="3076" max="3076" width="8.7109375" style="16" customWidth="1"/>
    <col min="3077" max="3077" width="10.28515625" style="16" customWidth="1"/>
    <col min="3078" max="3078" width="12.28515625" style="16" bestFit="1" customWidth="1"/>
    <col min="3079" max="3079" width="10.140625" style="16" customWidth="1"/>
    <col min="3080" max="3080" width="2.7109375" style="16" customWidth="1"/>
    <col min="3081" max="3081" width="12.28515625" style="16" bestFit="1" customWidth="1"/>
    <col min="3082" max="3082" width="10.42578125" style="16" bestFit="1" customWidth="1"/>
    <col min="3083" max="3083" width="12.28515625" style="16" bestFit="1" customWidth="1"/>
    <col min="3084" max="3084" width="10.42578125" style="16" bestFit="1" customWidth="1"/>
    <col min="3085" max="3085" width="9.85546875" style="16" bestFit="1" customWidth="1"/>
    <col min="3086" max="3086" width="10.42578125" style="16" bestFit="1" customWidth="1"/>
    <col min="3087" max="3087" width="12.140625" style="16" customWidth="1"/>
    <col min="3088" max="3088" width="10.42578125" style="16" bestFit="1" customWidth="1"/>
    <col min="3089" max="3089" width="7.140625" style="16" customWidth="1"/>
    <col min="3090" max="3326" width="9.140625" style="16"/>
    <col min="3327" max="3327" width="7.28515625" style="16" customWidth="1"/>
    <col min="3328" max="3328" width="11.7109375" style="16" customWidth="1"/>
    <col min="3329" max="3330" width="10.85546875" style="16" customWidth="1"/>
    <col min="3331" max="3331" width="10" style="16" customWidth="1"/>
    <col min="3332" max="3332" width="8.7109375" style="16" customWidth="1"/>
    <col min="3333" max="3333" width="10.28515625" style="16" customWidth="1"/>
    <col min="3334" max="3334" width="12.28515625" style="16" bestFit="1" customWidth="1"/>
    <col min="3335" max="3335" width="10.140625" style="16" customWidth="1"/>
    <col min="3336" max="3336" width="2.7109375" style="16" customWidth="1"/>
    <col min="3337" max="3337" width="12.28515625" style="16" bestFit="1" customWidth="1"/>
    <col min="3338" max="3338" width="10.42578125" style="16" bestFit="1" customWidth="1"/>
    <col min="3339" max="3339" width="12.28515625" style="16" bestFit="1" customWidth="1"/>
    <col min="3340" max="3340" width="10.42578125" style="16" bestFit="1" customWidth="1"/>
    <col min="3341" max="3341" width="9.85546875" style="16" bestFit="1" customWidth="1"/>
    <col min="3342" max="3342" width="10.42578125" style="16" bestFit="1" customWidth="1"/>
    <col min="3343" max="3343" width="12.140625" style="16" customWidth="1"/>
    <col min="3344" max="3344" width="10.42578125" style="16" bestFit="1" customWidth="1"/>
    <col min="3345" max="3345" width="7.140625" style="16" customWidth="1"/>
    <col min="3346" max="3582" width="9.140625" style="16"/>
    <col min="3583" max="3583" width="7.28515625" style="16" customWidth="1"/>
    <col min="3584" max="3584" width="11.7109375" style="16" customWidth="1"/>
    <col min="3585" max="3586" width="10.85546875" style="16" customWidth="1"/>
    <col min="3587" max="3587" width="10" style="16" customWidth="1"/>
    <col min="3588" max="3588" width="8.7109375" style="16" customWidth="1"/>
    <col min="3589" max="3589" width="10.28515625" style="16" customWidth="1"/>
    <col min="3590" max="3590" width="12.28515625" style="16" bestFit="1" customWidth="1"/>
    <col min="3591" max="3591" width="10.140625" style="16" customWidth="1"/>
    <col min="3592" max="3592" width="2.7109375" style="16" customWidth="1"/>
    <col min="3593" max="3593" width="12.28515625" style="16" bestFit="1" customWidth="1"/>
    <col min="3594" max="3594" width="10.42578125" style="16" bestFit="1" customWidth="1"/>
    <col min="3595" max="3595" width="12.28515625" style="16" bestFit="1" customWidth="1"/>
    <col min="3596" max="3596" width="10.42578125" style="16" bestFit="1" customWidth="1"/>
    <col min="3597" max="3597" width="9.85546875" style="16" bestFit="1" customWidth="1"/>
    <col min="3598" max="3598" width="10.42578125" style="16" bestFit="1" customWidth="1"/>
    <col min="3599" max="3599" width="12.140625" style="16" customWidth="1"/>
    <col min="3600" max="3600" width="10.42578125" style="16" bestFit="1" customWidth="1"/>
    <col min="3601" max="3601" width="7.140625" style="16" customWidth="1"/>
    <col min="3602" max="3838" width="9.140625" style="16"/>
    <col min="3839" max="3839" width="7.28515625" style="16" customWidth="1"/>
    <col min="3840" max="3840" width="11.7109375" style="16" customWidth="1"/>
    <col min="3841" max="3842" width="10.85546875" style="16" customWidth="1"/>
    <col min="3843" max="3843" width="10" style="16" customWidth="1"/>
    <col min="3844" max="3844" width="8.7109375" style="16" customWidth="1"/>
    <col min="3845" max="3845" width="10.28515625" style="16" customWidth="1"/>
    <col min="3846" max="3846" width="12.28515625" style="16" bestFit="1" customWidth="1"/>
    <col min="3847" max="3847" width="10.140625" style="16" customWidth="1"/>
    <col min="3848" max="3848" width="2.7109375" style="16" customWidth="1"/>
    <col min="3849" max="3849" width="12.28515625" style="16" bestFit="1" customWidth="1"/>
    <col min="3850" max="3850" width="10.42578125" style="16" bestFit="1" customWidth="1"/>
    <col min="3851" max="3851" width="12.28515625" style="16" bestFit="1" customWidth="1"/>
    <col min="3852" max="3852" width="10.42578125" style="16" bestFit="1" customWidth="1"/>
    <col min="3853" max="3853" width="9.85546875" style="16" bestFit="1" customWidth="1"/>
    <col min="3854" max="3854" width="10.42578125" style="16" bestFit="1" customWidth="1"/>
    <col min="3855" max="3855" width="12.140625" style="16" customWidth="1"/>
    <col min="3856" max="3856" width="10.42578125" style="16" bestFit="1" customWidth="1"/>
    <col min="3857" max="3857" width="7.140625" style="16" customWidth="1"/>
    <col min="3858" max="4094" width="9.140625" style="16"/>
    <col min="4095" max="4095" width="7.28515625" style="16" customWidth="1"/>
    <col min="4096" max="4096" width="11.7109375" style="16" customWidth="1"/>
    <col min="4097" max="4098" width="10.85546875" style="16" customWidth="1"/>
    <col min="4099" max="4099" width="10" style="16" customWidth="1"/>
    <col min="4100" max="4100" width="8.7109375" style="16" customWidth="1"/>
    <col min="4101" max="4101" width="10.28515625" style="16" customWidth="1"/>
    <col min="4102" max="4102" width="12.28515625" style="16" bestFit="1" customWidth="1"/>
    <col min="4103" max="4103" width="10.140625" style="16" customWidth="1"/>
    <col min="4104" max="4104" width="2.7109375" style="16" customWidth="1"/>
    <col min="4105" max="4105" width="12.28515625" style="16" bestFit="1" customWidth="1"/>
    <col min="4106" max="4106" width="10.42578125" style="16" bestFit="1" customWidth="1"/>
    <col min="4107" max="4107" width="12.28515625" style="16" bestFit="1" customWidth="1"/>
    <col min="4108" max="4108" width="10.42578125" style="16" bestFit="1" customWidth="1"/>
    <col min="4109" max="4109" width="9.85546875" style="16" bestFit="1" customWidth="1"/>
    <col min="4110" max="4110" width="10.42578125" style="16" bestFit="1" customWidth="1"/>
    <col min="4111" max="4111" width="12.140625" style="16" customWidth="1"/>
    <col min="4112" max="4112" width="10.42578125" style="16" bestFit="1" customWidth="1"/>
    <col min="4113" max="4113" width="7.140625" style="16" customWidth="1"/>
    <col min="4114" max="4350" width="9.140625" style="16"/>
    <col min="4351" max="4351" width="7.28515625" style="16" customWidth="1"/>
    <col min="4352" max="4352" width="11.7109375" style="16" customWidth="1"/>
    <col min="4353" max="4354" width="10.85546875" style="16" customWidth="1"/>
    <col min="4355" max="4355" width="10" style="16" customWidth="1"/>
    <col min="4356" max="4356" width="8.7109375" style="16" customWidth="1"/>
    <col min="4357" max="4357" width="10.28515625" style="16" customWidth="1"/>
    <col min="4358" max="4358" width="12.28515625" style="16" bestFit="1" customWidth="1"/>
    <col min="4359" max="4359" width="10.140625" style="16" customWidth="1"/>
    <col min="4360" max="4360" width="2.7109375" style="16" customWidth="1"/>
    <col min="4361" max="4361" width="12.28515625" style="16" bestFit="1" customWidth="1"/>
    <col min="4362" max="4362" width="10.42578125" style="16" bestFit="1" customWidth="1"/>
    <col min="4363" max="4363" width="12.28515625" style="16" bestFit="1" customWidth="1"/>
    <col min="4364" max="4364" width="10.42578125" style="16" bestFit="1" customWidth="1"/>
    <col min="4365" max="4365" width="9.85546875" style="16" bestFit="1" customWidth="1"/>
    <col min="4366" max="4366" width="10.42578125" style="16" bestFit="1" customWidth="1"/>
    <col min="4367" max="4367" width="12.140625" style="16" customWidth="1"/>
    <col min="4368" max="4368" width="10.42578125" style="16" bestFit="1" customWidth="1"/>
    <col min="4369" max="4369" width="7.140625" style="16" customWidth="1"/>
    <col min="4370" max="4606" width="9.140625" style="16"/>
    <col min="4607" max="4607" width="7.28515625" style="16" customWidth="1"/>
    <col min="4608" max="4608" width="11.7109375" style="16" customWidth="1"/>
    <col min="4609" max="4610" width="10.85546875" style="16" customWidth="1"/>
    <col min="4611" max="4611" width="10" style="16" customWidth="1"/>
    <col min="4612" max="4612" width="8.7109375" style="16" customWidth="1"/>
    <col min="4613" max="4613" width="10.28515625" style="16" customWidth="1"/>
    <col min="4614" max="4614" width="12.28515625" style="16" bestFit="1" customWidth="1"/>
    <col min="4615" max="4615" width="10.140625" style="16" customWidth="1"/>
    <col min="4616" max="4616" width="2.7109375" style="16" customWidth="1"/>
    <col min="4617" max="4617" width="12.28515625" style="16" bestFit="1" customWidth="1"/>
    <col min="4618" max="4618" width="10.42578125" style="16" bestFit="1" customWidth="1"/>
    <col min="4619" max="4619" width="12.28515625" style="16" bestFit="1" customWidth="1"/>
    <col min="4620" max="4620" width="10.42578125" style="16" bestFit="1" customWidth="1"/>
    <col min="4621" max="4621" width="9.85546875" style="16" bestFit="1" customWidth="1"/>
    <col min="4622" max="4622" width="10.42578125" style="16" bestFit="1" customWidth="1"/>
    <col min="4623" max="4623" width="12.140625" style="16" customWidth="1"/>
    <col min="4624" max="4624" width="10.42578125" style="16" bestFit="1" customWidth="1"/>
    <col min="4625" max="4625" width="7.140625" style="16" customWidth="1"/>
    <col min="4626" max="4862" width="9.140625" style="16"/>
    <col min="4863" max="4863" width="7.28515625" style="16" customWidth="1"/>
    <col min="4864" max="4864" width="11.7109375" style="16" customWidth="1"/>
    <col min="4865" max="4866" width="10.85546875" style="16" customWidth="1"/>
    <col min="4867" max="4867" width="10" style="16" customWidth="1"/>
    <col min="4868" max="4868" width="8.7109375" style="16" customWidth="1"/>
    <col min="4869" max="4869" width="10.28515625" style="16" customWidth="1"/>
    <col min="4870" max="4870" width="12.28515625" style="16" bestFit="1" customWidth="1"/>
    <col min="4871" max="4871" width="10.140625" style="16" customWidth="1"/>
    <col min="4872" max="4872" width="2.7109375" style="16" customWidth="1"/>
    <col min="4873" max="4873" width="12.28515625" style="16" bestFit="1" customWidth="1"/>
    <col min="4874" max="4874" width="10.42578125" style="16" bestFit="1" customWidth="1"/>
    <col min="4875" max="4875" width="12.28515625" style="16" bestFit="1" customWidth="1"/>
    <col min="4876" max="4876" width="10.42578125" style="16" bestFit="1" customWidth="1"/>
    <col min="4877" max="4877" width="9.85546875" style="16" bestFit="1" customWidth="1"/>
    <col min="4878" max="4878" width="10.42578125" style="16" bestFit="1" customWidth="1"/>
    <col min="4879" max="4879" width="12.140625" style="16" customWidth="1"/>
    <col min="4880" max="4880" width="10.42578125" style="16" bestFit="1" customWidth="1"/>
    <col min="4881" max="4881" width="7.140625" style="16" customWidth="1"/>
    <col min="4882" max="5118" width="9.140625" style="16"/>
    <col min="5119" max="5119" width="7.28515625" style="16" customWidth="1"/>
    <col min="5120" max="5120" width="11.7109375" style="16" customWidth="1"/>
    <col min="5121" max="5122" width="10.85546875" style="16" customWidth="1"/>
    <col min="5123" max="5123" width="10" style="16" customWidth="1"/>
    <col min="5124" max="5124" width="8.7109375" style="16" customWidth="1"/>
    <col min="5125" max="5125" width="10.28515625" style="16" customWidth="1"/>
    <col min="5126" max="5126" width="12.28515625" style="16" bestFit="1" customWidth="1"/>
    <col min="5127" max="5127" width="10.140625" style="16" customWidth="1"/>
    <col min="5128" max="5128" width="2.7109375" style="16" customWidth="1"/>
    <col min="5129" max="5129" width="12.28515625" style="16" bestFit="1" customWidth="1"/>
    <col min="5130" max="5130" width="10.42578125" style="16" bestFit="1" customWidth="1"/>
    <col min="5131" max="5131" width="12.28515625" style="16" bestFit="1" customWidth="1"/>
    <col min="5132" max="5132" width="10.42578125" style="16" bestFit="1" customWidth="1"/>
    <col min="5133" max="5133" width="9.85546875" style="16" bestFit="1" customWidth="1"/>
    <col min="5134" max="5134" width="10.42578125" style="16" bestFit="1" customWidth="1"/>
    <col min="5135" max="5135" width="12.140625" style="16" customWidth="1"/>
    <col min="5136" max="5136" width="10.42578125" style="16" bestFit="1" customWidth="1"/>
    <col min="5137" max="5137" width="7.140625" style="16" customWidth="1"/>
    <col min="5138" max="5374" width="9.140625" style="16"/>
    <col min="5375" max="5375" width="7.28515625" style="16" customWidth="1"/>
    <col min="5376" max="5376" width="11.7109375" style="16" customWidth="1"/>
    <col min="5377" max="5378" width="10.85546875" style="16" customWidth="1"/>
    <col min="5379" max="5379" width="10" style="16" customWidth="1"/>
    <col min="5380" max="5380" width="8.7109375" style="16" customWidth="1"/>
    <col min="5381" max="5381" width="10.28515625" style="16" customWidth="1"/>
    <col min="5382" max="5382" width="12.28515625" style="16" bestFit="1" customWidth="1"/>
    <col min="5383" max="5383" width="10.140625" style="16" customWidth="1"/>
    <col min="5384" max="5384" width="2.7109375" style="16" customWidth="1"/>
    <col min="5385" max="5385" width="12.28515625" style="16" bestFit="1" customWidth="1"/>
    <col min="5386" max="5386" width="10.42578125" style="16" bestFit="1" customWidth="1"/>
    <col min="5387" max="5387" width="12.28515625" style="16" bestFit="1" customWidth="1"/>
    <col min="5388" max="5388" width="10.42578125" style="16" bestFit="1" customWidth="1"/>
    <col min="5389" max="5389" width="9.85546875" style="16" bestFit="1" customWidth="1"/>
    <col min="5390" max="5390" width="10.42578125" style="16" bestFit="1" customWidth="1"/>
    <col min="5391" max="5391" width="12.140625" style="16" customWidth="1"/>
    <col min="5392" max="5392" width="10.42578125" style="16" bestFit="1" customWidth="1"/>
    <col min="5393" max="5393" width="7.140625" style="16" customWidth="1"/>
    <col min="5394" max="5630" width="9.140625" style="16"/>
    <col min="5631" max="5631" width="7.28515625" style="16" customWidth="1"/>
    <col min="5632" max="5632" width="11.7109375" style="16" customWidth="1"/>
    <col min="5633" max="5634" width="10.85546875" style="16" customWidth="1"/>
    <col min="5635" max="5635" width="10" style="16" customWidth="1"/>
    <col min="5636" max="5636" width="8.7109375" style="16" customWidth="1"/>
    <col min="5637" max="5637" width="10.28515625" style="16" customWidth="1"/>
    <col min="5638" max="5638" width="12.28515625" style="16" bestFit="1" customWidth="1"/>
    <col min="5639" max="5639" width="10.140625" style="16" customWidth="1"/>
    <col min="5640" max="5640" width="2.7109375" style="16" customWidth="1"/>
    <col min="5641" max="5641" width="12.28515625" style="16" bestFit="1" customWidth="1"/>
    <col min="5642" max="5642" width="10.42578125" style="16" bestFit="1" customWidth="1"/>
    <col min="5643" max="5643" width="12.28515625" style="16" bestFit="1" customWidth="1"/>
    <col min="5644" max="5644" width="10.42578125" style="16" bestFit="1" customWidth="1"/>
    <col min="5645" max="5645" width="9.85546875" style="16" bestFit="1" customWidth="1"/>
    <col min="5646" max="5646" width="10.42578125" style="16" bestFit="1" customWidth="1"/>
    <col min="5647" max="5647" width="12.140625" style="16" customWidth="1"/>
    <col min="5648" max="5648" width="10.42578125" style="16" bestFit="1" customWidth="1"/>
    <col min="5649" max="5649" width="7.140625" style="16" customWidth="1"/>
    <col min="5650" max="5886" width="9.140625" style="16"/>
    <col min="5887" max="5887" width="7.28515625" style="16" customWidth="1"/>
    <col min="5888" max="5888" width="11.7109375" style="16" customWidth="1"/>
    <col min="5889" max="5890" width="10.85546875" style="16" customWidth="1"/>
    <col min="5891" max="5891" width="10" style="16" customWidth="1"/>
    <col min="5892" max="5892" width="8.7109375" style="16" customWidth="1"/>
    <col min="5893" max="5893" width="10.28515625" style="16" customWidth="1"/>
    <col min="5894" max="5894" width="12.28515625" style="16" bestFit="1" customWidth="1"/>
    <col min="5895" max="5895" width="10.140625" style="16" customWidth="1"/>
    <col min="5896" max="5896" width="2.7109375" style="16" customWidth="1"/>
    <col min="5897" max="5897" width="12.28515625" style="16" bestFit="1" customWidth="1"/>
    <col min="5898" max="5898" width="10.42578125" style="16" bestFit="1" customWidth="1"/>
    <col min="5899" max="5899" width="12.28515625" style="16" bestFit="1" customWidth="1"/>
    <col min="5900" max="5900" width="10.42578125" style="16" bestFit="1" customWidth="1"/>
    <col min="5901" max="5901" width="9.85546875" style="16" bestFit="1" customWidth="1"/>
    <col min="5902" max="5902" width="10.42578125" style="16" bestFit="1" customWidth="1"/>
    <col min="5903" max="5903" width="12.140625" style="16" customWidth="1"/>
    <col min="5904" max="5904" width="10.42578125" style="16" bestFit="1" customWidth="1"/>
    <col min="5905" max="5905" width="7.140625" style="16" customWidth="1"/>
    <col min="5906" max="6142" width="9.140625" style="16"/>
    <col min="6143" max="6143" width="7.28515625" style="16" customWidth="1"/>
    <col min="6144" max="6144" width="11.7109375" style="16" customWidth="1"/>
    <col min="6145" max="6146" width="10.85546875" style="16" customWidth="1"/>
    <col min="6147" max="6147" width="10" style="16" customWidth="1"/>
    <col min="6148" max="6148" width="8.7109375" style="16" customWidth="1"/>
    <col min="6149" max="6149" width="10.28515625" style="16" customWidth="1"/>
    <col min="6150" max="6150" width="12.28515625" style="16" bestFit="1" customWidth="1"/>
    <col min="6151" max="6151" width="10.140625" style="16" customWidth="1"/>
    <col min="6152" max="6152" width="2.7109375" style="16" customWidth="1"/>
    <col min="6153" max="6153" width="12.28515625" style="16" bestFit="1" customWidth="1"/>
    <col min="6154" max="6154" width="10.42578125" style="16" bestFit="1" customWidth="1"/>
    <col min="6155" max="6155" width="12.28515625" style="16" bestFit="1" customWidth="1"/>
    <col min="6156" max="6156" width="10.42578125" style="16" bestFit="1" customWidth="1"/>
    <col min="6157" max="6157" width="9.85546875" style="16" bestFit="1" customWidth="1"/>
    <col min="6158" max="6158" width="10.42578125" style="16" bestFit="1" customWidth="1"/>
    <col min="6159" max="6159" width="12.140625" style="16" customWidth="1"/>
    <col min="6160" max="6160" width="10.42578125" style="16" bestFit="1" customWidth="1"/>
    <col min="6161" max="6161" width="7.140625" style="16" customWidth="1"/>
    <col min="6162" max="6398" width="9.140625" style="16"/>
    <col min="6399" max="6399" width="7.28515625" style="16" customWidth="1"/>
    <col min="6400" max="6400" width="11.7109375" style="16" customWidth="1"/>
    <col min="6401" max="6402" width="10.85546875" style="16" customWidth="1"/>
    <col min="6403" max="6403" width="10" style="16" customWidth="1"/>
    <col min="6404" max="6404" width="8.7109375" style="16" customWidth="1"/>
    <col min="6405" max="6405" width="10.28515625" style="16" customWidth="1"/>
    <col min="6406" max="6406" width="12.28515625" style="16" bestFit="1" customWidth="1"/>
    <col min="6407" max="6407" width="10.140625" style="16" customWidth="1"/>
    <col min="6408" max="6408" width="2.7109375" style="16" customWidth="1"/>
    <col min="6409" max="6409" width="12.28515625" style="16" bestFit="1" customWidth="1"/>
    <col min="6410" max="6410" width="10.42578125" style="16" bestFit="1" customWidth="1"/>
    <col min="6411" max="6411" width="12.28515625" style="16" bestFit="1" customWidth="1"/>
    <col min="6412" max="6412" width="10.42578125" style="16" bestFit="1" customWidth="1"/>
    <col min="6413" max="6413" width="9.85546875" style="16" bestFit="1" customWidth="1"/>
    <col min="6414" max="6414" width="10.42578125" style="16" bestFit="1" customWidth="1"/>
    <col min="6415" max="6415" width="12.140625" style="16" customWidth="1"/>
    <col min="6416" max="6416" width="10.42578125" style="16" bestFit="1" customWidth="1"/>
    <col min="6417" max="6417" width="7.140625" style="16" customWidth="1"/>
    <col min="6418" max="6654" width="9.140625" style="16"/>
    <col min="6655" max="6655" width="7.28515625" style="16" customWidth="1"/>
    <col min="6656" max="6656" width="11.7109375" style="16" customWidth="1"/>
    <col min="6657" max="6658" width="10.85546875" style="16" customWidth="1"/>
    <col min="6659" max="6659" width="10" style="16" customWidth="1"/>
    <col min="6660" max="6660" width="8.7109375" style="16" customWidth="1"/>
    <col min="6661" max="6661" width="10.28515625" style="16" customWidth="1"/>
    <col min="6662" max="6662" width="12.28515625" style="16" bestFit="1" customWidth="1"/>
    <col min="6663" max="6663" width="10.140625" style="16" customWidth="1"/>
    <col min="6664" max="6664" width="2.7109375" style="16" customWidth="1"/>
    <col min="6665" max="6665" width="12.28515625" style="16" bestFit="1" customWidth="1"/>
    <col min="6666" max="6666" width="10.42578125" style="16" bestFit="1" customWidth="1"/>
    <col min="6667" max="6667" width="12.28515625" style="16" bestFit="1" customWidth="1"/>
    <col min="6668" max="6668" width="10.42578125" style="16" bestFit="1" customWidth="1"/>
    <col min="6669" max="6669" width="9.85546875" style="16" bestFit="1" customWidth="1"/>
    <col min="6670" max="6670" width="10.42578125" style="16" bestFit="1" customWidth="1"/>
    <col min="6671" max="6671" width="12.140625" style="16" customWidth="1"/>
    <col min="6672" max="6672" width="10.42578125" style="16" bestFit="1" customWidth="1"/>
    <col min="6673" max="6673" width="7.140625" style="16" customWidth="1"/>
    <col min="6674" max="6910" width="9.140625" style="16"/>
    <col min="6911" max="6911" width="7.28515625" style="16" customWidth="1"/>
    <col min="6912" max="6912" width="11.7109375" style="16" customWidth="1"/>
    <col min="6913" max="6914" width="10.85546875" style="16" customWidth="1"/>
    <col min="6915" max="6915" width="10" style="16" customWidth="1"/>
    <col min="6916" max="6916" width="8.7109375" style="16" customWidth="1"/>
    <col min="6917" max="6917" width="10.28515625" style="16" customWidth="1"/>
    <col min="6918" max="6918" width="12.28515625" style="16" bestFit="1" customWidth="1"/>
    <col min="6919" max="6919" width="10.140625" style="16" customWidth="1"/>
    <col min="6920" max="6920" width="2.7109375" style="16" customWidth="1"/>
    <col min="6921" max="6921" width="12.28515625" style="16" bestFit="1" customWidth="1"/>
    <col min="6922" max="6922" width="10.42578125" style="16" bestFit="1" customWidth="1"/>
    <col min="6923" max="6923" width="12.28515625" style="16" bestFit="1" customWidth="1"/>
    <col min="6924" max="6924" width="10.42578125" style="16" bestFit="1" customWidth="1"/>
    <col min="6925" max="6925" width="9.85546875" style="16" bestFit="1" customWidth="1"/>
    <col min="6926" max="6926" width="10.42578125" style="16" bestFit="1" customWidth="1"/>
    <col min="6927" max="6927" width="12.140625" style="16" customWidth="1"/>
    <col min="6928" max="6928" width="10.42578125" style="16" bestFit="1" customWidth="1"/>
    <col min="6929" max="6929" width="7.140625" style="16" customWidth="1"/>
    <col min="6930" max="7166" width="9.140625" style="16"/>
    <col min="7167" max="7167" width="7.28515625" style="16" customWidth="1"/>
    <col min="7168" max="7168" width="11.7109375" style="16" customWidth="1"/>
    <col min="7169" max="7170" width="10.85546875" style="16" customWidth="1"/>
    <col min="7171" max="7171" width="10" style="16" customWidth="1"/>
    <col min="7172" max="7172" width="8.7109375" style="16" customWidth="1"/>
    <col min="7173" max="7173" width="10.28515625" style="16" customWidth="1"/>
    <col min="7174" max="7174" width="12.28515625" style="16" bestFit="1" customWidth="1"/>
    <col min="7175" max="7175" width="10.140625" style="16" customWidth="1"/>
    <col min="7176" max="7176" width="2.7109375" style="16" customWidth="1"/>
    <col min="7177" max="7177" width="12.28515625" style="16" bestFit="1" customWidth="1"/>
    <col min="7178" max="7178" width="10.42578125" style="16" bestFit="1" customWidth="1"/>
    <col min="7179" max="7179" width="12.28515625" style="16" bestFit="1" customWidth="1"/>
    <col min="7180" max="7180" width="10.42578125" style="16" bestFit="1" customWidth="1"/>
    <col min="7181" max="7181" width="9.85546875" style="16" bestFit="1" customWidth="1"/>
    <col min="7182" max="7182" width="10.42578125" style="16" bestFit="1" customWidth="1"/>
    <col min="7183" max="7183" width="12.140625" style="16" customWidth="1"/>
    <col min="7184" max="7184" width="10.42578125" style="16" bestFit="1" customWidth="1"/>
    <col min="7185" max="7185" width="7.140625" style="16" customWidth="1"/>
    <col min="7186" max="7422" width="9.140625" style="16"/>
    <col min="7423" max="7423" width="7.28515625" style="16" customWidth="1"/>
    <col min="7424" max="7424" width="11.7109375" style="16" customWidth="1"/>
    <col min="7425" max="7426" width="10.85546875" style="16" customWidth="1"/>
    <col min="7427" max="7427" width="10" style="16" customWidth="1"/>
    <col min="7428" max="7428" width="8.7109375" style="16" customWidth="1"/>
    <col min="7429" max="7429" width="10.28515625" style="16" customWidth="1"/>
    <col min="7430" max="7430" width="12.28515625" style="16" bestFit="1" customWidth="1"/>
    <col min="7431" max="7431" width="10.140625" style="16" customWidth="1"/>
    <col min="7432" max="7432" width="2.7109375" style="16" customWidth="1"/>
    <col min="7433" max="7433" width="12.28515625" style="16" bestFit="1" customWidth="1"/>
    <col min="7434" max="7434" width="10.42578125" style="16" bestFit="1" customWidth="1"/>
    <col min="7435" max="7435" width="12.28515625" style="16" bestFit="1" customWidth="1"/>
    <col min="7436" max="7436" width="10.42578125" style="16" bestFit="1" customWidth="1"/>
    <col min="7437" max="7437" width="9.85546875" style="16" bestFit="1" customWidth="1"/>
    <col min="7438" max="7438" width="10.42578125" style="16" bestFit="1" customWidth="1"/>
    <col min="7439" max="7439" width="12.140625" style="16" customWidth="1"/>
    <col min="7440" max="7440" width="10.42578125" style="16" bestFit="1" customWidth="1"/>
    <col min="7441" max="7441" width="7.140625" style="16" customWidth="1"/>
    <col min="7442" max="7678" width="9.140625" style="16"/>
    <col min="7679" max="7679" width="7.28515625" style="16" customWidth="1"/>
    <col min="7680" max="7680" width="11.7109375" style="16" customWidth="1"/>
    <col min="7681" max="7682" width="10.85546875" style="16" customWidth="1"/>
    <col min="7683" max="7683" width="10" style="16" customWidth="1"/>
    <col min="7684" max="7684" width="8.7109375" style="16" customWidth="1"/>
    <col min="7685" max="7685" width="10.28515625" style="16" customWidth="1"/>
    <col min="7686" max="7686" width="12.28515625" style="16" bestFit="1" customWidth="1"/>
    <col min="7687" max="7687" width="10.140625" style="16" customWidth="1"/>
    <col min="7688" max="7688" width="2.7109375" style="16" customWidth="1"/>
    <col min="7689" max="7689" width="12.28515625" style="16" bestFit="1" customWidth="1"/>
    <col min="7690" max="7690" width="10.42578125" style="16" bestFit="1" customWidth="1"/>
    <col min="7691" max="7691" width="12.28515625" style="16" bestFit="1" customWidth="1"/>
    <col min="7692" max="7692" width="10.42578125" style="16" bestFit="1" customWidth="1"/>
    <col min="7693" max="7693" width="9.85546875" style="16" bestFit="1" customWidth="1"/>
    <col min="7694" max="7694" width="10.42578125" style="16" bestFit="1" customWidth="1"/>
    <col min="7695" max="7695" width="12.140625" style="16" customWidth="1"/>
    <col min="7696" max="7696" width="10.42578125" style="16" bestFit="1" customWidth="1"/>
    <col min="7697" max="7697" width="7.140625" style="16" customWidth="1"/>
    <col min="7698" max="7934" width="9.140625" style="16"/>
    <col min="7935" max="7935" width="7.28515625" style="16" customWidth="1"/>
    <col min="7936" max="7936" width="11.7109375" style="16" customWidth="1"/>
    <col min="7937" max="7938" width="10.85546875" style="16" customWidth="1"/>
    <col min="7939" max="7939" width="10" style="16" customWidth="1"/>
    <col min="7940" max="7940" width="8.7109375" style="16" customWidth="1"/>
    <col min="7941" max="7941" width="10.28515625" style="16" customWidth="1"/>
    <col min="7942" max="7942" width="12.28515625" style="16" bestFit="1" customWidth="1"/>
    <col min="7943" max="7943" width="10.140625" style="16" customWidth="1"/>
    <col min="7944" max="7944" width="2.7109375" style="16" customWidth="1"/>
    <col min="7945" max="7945" width="12.28515625" style="16" bestFit="1" customWidth="1"/>
    <col min="7946" max="7946" width="10.42578125" style="16" bestFit="1" customWidth="1"/>
    <col min="7947" max="7947" width="12.28515625" style="16" bestFit="1" customWidth="1"/>
    <col min="7948" max="7948" width="10.42578125" style="16" bestFit="1" customWidth="1"/>
    <col min="7949" max="7949" width="9.85546875" style="16" bestFit="1" customWidth="1"/>
    <col min="7950" max="7950" width="10.42578125" style="16" bestFit="1" customWidth="1"/>
    <col min="7951" max="7951" width="12.140625" style="16" customWidth="1"/>
    <col min="7952" max="7952" width="10.42578125" style="16" bestFit="1" customWidth="1"/>
    <col min="7953" max="7953" width="7.140625" style="16" customWidth="1"/>
    <col min="7954" max="8190" width="9.140625" style="16"/>
    <col min="8191" max="8191" width="7.28515625" style="16" customWidth="1"/>
    <col min="8192" max="8192" width="11.7109375" style="16" customWidth="1"/>
    <col min="8193" max="8194" width="10.85546875" style="16" customWidth="1"/>
    <col min="8195" max="8195" width="10" style="16" customWidth="1"/>
    <col min="8196" max="8196" width="8.7109375" style="16" customWidth="1"/>
    <col min="8197" max="8197" width="10.28515625" style="16" customWidth="1"/>
    <col min="8198" max="8198" width="12.28515625" style="16" bestFit="1" customWidth="1"/>
    <col min="8199" max="8199" width="10.140625" style="16" customWidth="1"/>
    <col min="8200" max="8200" width="2.7109375" style="16" customWidth="1"/>
    <col min="8201" max="8201" width="12.28515625" style="16" bestFit="1" customWidth="1"/>
    <col min="8202" max="8202" width="10.42578125" style="16" bestFit="1" customWidth="1"/>
    <col min="8203" max="8203" width="12.28515625" style="16" bestFit="1" customWidth="1"/>
    <col min="8204" max="8204" width="10.42578125" style="16" bestFit="1" customWidth="1"/>
    <col min="8205" max="8205" width="9.85546875" style="16" bestFit="1" customWidth="1"/>
    <col min="8206" max="8206" width="10.42578125" style="16" bestFit="1" customWidth="1"/>
    <col min="8207" max="8207" width="12.140625" style="16" customWidth="1"/>
    <col min="8208" max="8208" width="10.42578125" style="16" bestFit="1" customWidth="1"/>
    <col min="8209" max="8209" width="7.140625" style="16" customWidth="1"/>
    <col min="8210" max="8446" width="9.140625" style="16"/>
    <col min="8447" max="8447" width="7.28515625" style="16" customWidth="1"/>
    <col min="8448" max="8448" width="11.7109375" style="16" customWidth="1"/>
    <col min="8449" max="8450" width="10.85546875" style="16" customWidth="1"/>
    <col min="8451" max="8451" width="10" style="16" customWidth="1"/>
    <col min="8452" max="8452" width="8.7109375" style="16" customWidth="1"/>
    <col min="8453" max="8453" width="10.28515625" style="16" customWidth="1"/>
    <col min="8454" max="8454" width="12.28515625" style="16" bestFit="1" customWidth="1"/>
    <col min="8455" max="8455" width="10.140625" style="16" customWidth="1"/>
    <col min="8456" max="8456" width="2.7109375" style="16" customWidth="1"/>
    <col min="8457" max="8457" width="12.28515625" style="16" bestFit="1" customWidth="1"/>
    <col min="8458" max="8458" width="10.42578125" style="16" bestFit="1" customWidth="1"/>
    <col min="8459" max="8459" width="12.28515625" style="16" bestFit="1" customWidth="1"/>
    <col min="8460" max="8460" width="10.42578125" style="16" bestFit="1" customWidth="1"/>
    <col min="8461" max="8461" width="9.85546875" style="16" bestFit="1" customWidth="1"/>
    <col min="8462" max="8462" width="10.42578125" style="16" bestFit="1" customWidth="1"/>
    <col min="8463" max="8463" width="12.140625" style="16" customWidth="1"/>
    <col min="8464" max="8464" width="10.42578125" style="16" bestFit="1" customWidth="1"/>
    <col min="8465" max="8465" width="7.140625" style="16" customWidth="1"/>
    <col min="8466" max="8702" width="9.140625" style="16"/>
    <col min="8703" max="8703" width="7.28515625" style="16" customWidth="1"/>
    <col min="8704" max="8704" width="11.7109375" style="16" customWidth="1"/>
    <col min="8705" max="8706" width="10.85546875" style="16" customWidth="1"/>
    <col min="8707" max="8707" width="10" style="16" customWidth="1"/>
    <col min="8708" max="8708" width="8.7109375" style="16" customWidth="1"/>
    <col min="8709" max="8709" width="10.28515625" style="16" customWidth="1"/>
    <col min="8710" max="8710" width="12.28515625" style="16" bestFit="1" customWidth="1"/>
    <col min="8711" max="8711" width="10.140625" style="16" customWidth="1"/>
    <col min="8712" max="8712" width="2.7109375" style="16" customWidth="1"/>
    <col min="8713" max="8713" width="12.28515625" style="16" bestFit="1" customWidth="1"/>
    <col min="8714" max="8714" width="10.42578125" style="16" bestFit="1" customWidth="1"/>
    <col min="8715" max="8715" width="12.28515625" style="16" bestFit="1" customWidth="1"/>
    <col min="8716" max="8716" width="10.42578125" style="16" bestFit="1" customWidth="1"/>
    <col min="8717" max="8717" width="9.85546875" style="16" bestFit="1" customWidth="1"/>
    <col min="8718" max="8718" width="10.42578125" style="16" bestFit="1" customWidth="1"/>
    <col min="8719" max="8719" width="12.140625" style="16" customWidth="1"/>
    <col min="8720" max="8720" width="10.42578125" style="16" bestFit="1" customWidth="1"/>
    <col min="8721" max="8721" width="7.140625" style="16" customWidth="1"/>
    <col min="8722" max="8958" width="9.140625" style="16"/>
    <col min="8959" max="8959" width="7.28515625" style="16" customWidth="1"/>
    <col min="8960" max="8960" width="11.7109375" style="16" customWidth="1"/>
    <col min="8961" max="8962" width="10.85546875" style="16" customWidth="1"/>
    <col min="8963" max="8963" width="10" style="16" customWidth="1"/>
    <col min="8964" max="8964" width="8.7109375" style="16" customWidth="1"/>
    <col min="8965" max="8965" width="10.28515625" style="16" customWidth="1"/>
    <col min="8966" max="8966" width="12.28515625" style="16" bestFit="1" customWidth="1"/>
    <col min="8967" max="8967" width="10.140625" style="16" customWidth="1"/>
    <col min="8968" max="8968" width="2.7109375" style="16" customWidth="1"/>
    <col min="8969" max="8969" width="12.28515625" style="16" bestFit="1" customWidth="1"/>
    <col min="8970" max="8970" width="10.42578125" style="16" bestFit="1" customWidth="1"/>
    <col min="8971" max="8971" width="12.28515625" style="16" bestFit="1" customWidth="1"/>
    <col min="8972" max="8972" width="10.42578125" style="16" bestFit="1" customWidth="1"/>
    <col min="8973" max="8973" width="9.85546875" style="16" bestFit="1" customWidth="1"/>
    <col min="8974" max="8974" width="10.42578125" style="16" bestFit="1" customWidth="1"/>
    <col min="8975" max="8975" width="12.140625" style="16" customWidth="1"/>
    <col min="8976" max="8976" width="10.42578125" style="16" bestFit="1" customWidth="1"/>
    <col min="8977" max="8977" width="7.140625" style="16" customWidth="1"/>
    <col min="8978" max="9214" width="9.140625" style="16"/>
    <col min="9215" max="9215" width="7.28515625" style="16" customWidth="1"/>
    <col min="9216" max="9216" width="11.7109375" style="16" customWidth="1"/>
    <col min="9217" max="9218" width="10.85546875" style="16" customWidth="1"/>
    <col min="9219" max="9219" width="10" style="16" customWidth="1"/>
    <col min="9220" max="9220" width="8.7109375" style="16" customWidth="1"/>
    <col min="9221" max="9221" width="10.28515625" style="16" customWidth="1"/>
    <col min="9222" max="9222" width="12.28515625" style="16" bestFit="1" customWidth="1"/>
    <col min="9223" max="9223" width="10.140625" style="16" customWidth="1"/>
    <col min="9224" max="9224" width="2.7109375" style="16" customWidth="1"/>
    <col min="9225" max="9225" width="12.28515625" style="16" bestFit="1" customWidth="1"/>
    <col min="9226" max="9226" width="10.42578125" style="16" bestFit="1" customWidth="1"/>
    <col min="9227" max="9227" width="12.28515625" style="16" bestFit="1" customWidth="1"/>
    <col min="9228" max="9228" width="10.42578125" style="16" bestFit="1" customWidth="1"/>
    <col min="9229" max="9229" width="9.85546875" style="16" bestFit="1" customWidth="1"/>
    <col min="9230" max="9230" width="10.42578125" style="16" bestFit="1" customWidth="1"/>
    <col min="9231" max="9231" width="12.140625" style="16" customWidth="1"/>
    <col min="9232" max="9232" width="10.42578125" style="16" bestFit="1" customWidth="1"/>
    <col min="9233" max="9233" width="7.140625" style="16" customWidth="1"/>
    <col min="9234" max="9470" width="9.140625" style="16"/>
    <col min="9471" max="9471" width="7.28515625" style="16" customWidth="1"/>
    <col min="9472" max="9472" width="11.7109375" style="16" customWidth="1"/>
    <col min="9473" max="9474" width="10.85546875" style="16" customWidth="1"/>
    <col min="9475" max="9475" width="10" style="16" customWidth="1"/>
    <col min="9476" max="9476" width="8.7109375" style="16" customWidth="1"/>
    <col min="9477" max="9477" width="10.28515625" style="16" customWidth="1"/>
    <col min="9478" max="9478" width="12.28515625" style="16" bestFit="1" customWidth="1"/>
    <col min="9479" max="9479" width="10.140625" style="16" customWidth="1"/>
    <col min="9480" max="9480" width="2.7109375" style="16" customWidth="1"/>
    <col min="9481" max="9481" width="12.28515625" style="16" bestFit="1" customWidth="1"/>
    <col min="9482" max="9482" width="10.42578125" style="16" bestFit="1" customWidth="1"/>
    <col min="9483" max="9483" width="12.28515625" style="16" bestFit="1" customWidth="1"/>
    <col min="9484" max="9484" width="10.42578125" style="16" bestFit="1" customWidth="1"/>
    <col min="9485" max="9485" width="9.85546875" style="16" bestFit="1" customWidth="1"/>
    <col min="9486" max="9486" width="10.42578125" style="16" bestFit="1" customWidth="1"/>
    <col min="9487" max="9487" width="12.140625" style="16" customWidth="1"/>
    <col min="9488" max="9488" width="10.42578125" style="16" bestFit="1" customWidth="1"/>
    <col min="9489" max="9489" width="7.140625" style="16" customWidth="1"/>
    <col min="9490" max="9726" width="9.140625" style="16"/>
    <col min="9727" max="9727" width="7.28515625" style="16" customWidth="1"/>
    <col min="9728" max="9728" width="11.7109375" style="16" customWidth="1"/>
    <col min="9729" max="9730" width="10.85546875" style="16" customWidth="1"/>
    <col min="9731" max="9731" width="10" style="16" customWidth="1"/>
    <col min="9732" max="9732" width="8.7109375" style="16" customWidth="1"/>
    <col min="9733" max="9733" width="10.28515625" style="16" customWidth="1"/>
    <col min="9734" max="9734" width="12.28515625" style="16" bestFit="1" customWidth="1"/>
    <col min="9735" max="9735" width="10.140625" style="16" customWidth="1"/>
    <col min="9736" max="9736" width="2.7109375" style="16" customWidth="1"/>
    <col min="9737" max="9737" width="12.28515625" style="16" bestFit="1" customWidth="1"/>
    <col min="9738" max="9738" width="10.42578125" style="16" bestFit="1" customWidth="1"/>
    <col min="9739" max="9739" width="12.28515625" style="16" bestFit="1" customWidth="1"/>
    <col min="9740" max="9740" width="10.42578125" style="16" bestFit="1" customWidth="1"/>
    <col min="9741" max="9741" width="9.85546875" style="16" bestFit="1" customWidth="1"/>
    <col min="9742" max="9742" width="10.42578125" style="16" bestFit="1" customWidth="1"/>
    <col min="9743" max="9743" width="12.140625" style="16" customWidth="1"/>
    <col min="9744" max="9744" width="10.42578125" style="16" bestFit="1" customWidth="1"/>
    <col min="9745" max="9745" width="7.140625" style="16" customWidth="1"/>
    <col min="9746" max="9982" width="9.140625" style="16"/>
    <col min="9983" max="9983" width="7.28515625" style="16" customWidth="1"/>
    <col min="9984" max="9984" width="11.7109375" style="16" customWidth="1"/>
    <col min="9985" max="9986" width="10.85546875" style="16" customWidth="1"/>
    <col min="9987" max="9987" width="10" style="16" customWidth="1"/>
    <col min="9988" max="9988" width="8.7109375" style="16" customWidth="1"/>
    <col min="9989" max="9989" width="10.28515625" style="16" customWidth="1"/>
    <col min="9990" max="9990" width="12.28515625" style="16" bestFit="1" customWidth="1"/>
    <col min="9991" max="9991" width="10.140625" style="16" customWidth="1"/>
    <col min="9992" max="9992" width="2.7109375" style="16" customWidth="1"/>
    <col min="9993" max="9993" width="12.28515625" style="16" bestFit="1" customWidth="1"/>
    <col min="9994" max="9994" width="10.42578125" style="16" bestFit="1" customWidth="1"/>
    <col min="9995" max="9995" width="12.28515625" style="16" bestFit="1" customWidth="1"/>
    <col min="9996" max="9996" width="10.42578125" style="16" bestFit="1" customWidth="1"/>
    <col min="9997" max="9997" width="9.85546875" style="16" bestFit="1" customWidth="1"/>
    <col min="9998" max="9998" width="10.42578125" style="16" bestFit="1" customWidth="1"/>
    <col min="9999" max="9999" width="12.140625" style="16" customWidth="1"/>
    <col min="10000" max="10000" width="10.42578125" style="16" bestFit="1" customWidth="1"/>
    <col min="10001" max="10001" width="7.140625" style="16" customWidth="1"/>
    <col min="10002" max="10238" width="9.140625" style="16"/>
    <col min="10239" max="10239" width="7.28515625" style="16" customWidth="1"/>
    <col min="10240" max="10240" width="11.7109375" style="16" customWidth="1"/>
    <col min="10241" max="10242" width="10.85546875" style="16" customWidth="1"/>
    <col min="10243" max="10243" width="10" style="16" customWidth="1"/>
    <col min="10244" max="10244" width="8.7109375" style="16" customWidth="1"/>
    <col min="10245" max="10245" width="10.28515625" style="16" customWidth="1"/>
    <col min="10246" max="10246" width="12.28515625" style="16" bestFit="1" customWidth="1"/>
    <col min="10247" max="10247" width="10.140625" style="16" customWidth="1"/>
    <col min="10248" max="10248" width="2.7109375" style="16" customWidth="1"/>
    <col min="10249" max="10249" width="12.28515625" style="16" bestFit="1" customWidth="1"/>
    <col min="10250" max="10250" width="10.42578125" style="16" bestFit="1" customWidth="1"/>
    <col min="10251" max="10251" width="12.28515625" style="16" bestFit="1" customWidth="1"/>
    <col min="10252" max="10252" width="10.42578125" style="16" bestFit="1" customWidth="1"/>
    <col min="10253" max="10253" width="9.85546875" style="16" bestFit="1" customWidth="1"/>
    <col min="10254" max="10254" width="10.42578125" style="16" bestFit="1" customWidth="1"/>
    <col min="10255" max="10255" width="12.140625" style="16" customWidth="1"/>
    <col min="10256" max="10256" width="10.42578125" style="16" bestFit="1" customWidth="1"/>
    <col min="10257" max="10257" width="7.140625" style="16" customWidth="1"/>
    <col min="10258" max="10494" width="9.140625" style="16"/>
    <col min="10495" max="10495" width="7.28515625" style="16" customWidth="1"/>
    <col min="10496" max="10496" width="11.7109375" style="16" customWidth="1"/>
    <col min="10497" max="10498" width="10.85546875" style="16" customWidth="1"/>
    <col min="10499" max="10499" width="10" style="16" customWidth="1"/>
    <col min="10500" max="10500" width="8.7109375" style="16" customWidth="1"/>
    <col min="10501" max="10501" width="10.28515625" style="16" customWidth="1"/>
    <col min="10502" max="10502" width="12.28515625" style="16" bestFit="1" customWidth="1"/>
    <col min="10503" max="10503" width="10.140625" style="16" customWidth="1"/>
    <col min="10504" max="10504" width="2.7109375" style="16" customWidth="1"/>
    <col min="10505" max="10505" width="12.28515625" style="16" bestFit="1" customWidth="1"/>
    <col min="10506" max="10506" width="10.42578125" style="16" bestFit="1" customWidth="1"/>
    <col min="10507" max="10507" width="12.28515625" style="16" bestFit="1" customWidth="1"/>
    <col min="10508" max="10508" width="10.42578125" style="16" bestFit="1" customWidth="1"/>
    <col min="10509" max="10509" width="9.85546875" style="16" bestFit="1" customWidth="1"/>
    <col min="10510" max="10510" width="10.42578125" style="16" bestFit="1" customWidth="1"/>
    <col min="10511" max="10511" width="12.140625" style="16" customWidth="1"/>
    <col min="10512" max="10512" width="10.42578125" style="16" bestFit="1" customWidth="1"/>
    <col min="10513" max="10513" width="7.140625" style="16" customWidth="1"/>
    <col min="10514" max="10750" width="9.140625" style="16"/>
    <col min="10751" max="10751" width="7.28515625" style="16" customWidth="1"/>
    <col min="10752" max="10752" width="11.7109375" style="16" customWidth="1"/>
    <col min="10753" max="10754" width="10.85546875" style="16" customWidth="1"/>
    <col min="10755" max="10755" width="10" style="16" customWidth="1"/>
    <col min="10756" max="10756" width="8.7109375" style="16" customWidth="1"/>
    <col min="10757" max="10757" width="10.28515625" style="16" customWidth="1"/>
    <col min="10758" max="10758" width="12.28515625" style="16" bestFit="1" customWidth="1"/>
    <col min="10759" max="10759" width="10.140625" style="16" customWidth="1"/>
    <col min="10760" max="10760" width="2.7109375" style="16" customWidth="1"/>
    <col min="10761" max="10761" width="12.28515625" style="16" bestFit="1" customWidth="1"/>
    <col min="10762" max="10762" width="10.42578125" style="16" bestFit="1" customWidth="1"/>
    <col min="10763" max="10763" width="12.28515625" style="16" bestFit="1" customWidth="1"/>
    <col min="10764" max="10764" width="10.42578125" style="16" bestFit="1" customWidth="1"/>
    <col min="10765" max="10765" width="9.85546875" style="16" bestFit="1" customWidth="1"/>
    <col min="10766" max="10766" width="10.42578125" style="16" bestFit="1" customWidth="1"/>
    <col min="10767" max="10767" width="12.140625" style="16" customWidth="1"/>
    <col min="10768" max="10768" width="10.42578125" style="16" bestFit="1" customWidth="1"/>
    <col min="10769" max="10769" width="7.140625" style="16" customWidth="1"/>
    <col min="10770" max="11006" width="9.140625" style="16"/>
    <col min="11007" max="11007" width="7.28515625" style="16" customWidth="1"/>
    <col min="11008" max="11008" width="11.7109375" style="16" customWidth="1"/>
    <col min="11009" max="11010" width="10.85546875" style="16" customWidth="1"/>
    <col min="11011" max="11011" width="10" style="16" customWidth="1"/>
    <col min="11012" max="11012" width="8.7109375" style="16" customWidth="1"/>
    <col min="11013" max="11013" width="10.28515625" style="16" customWidth="1"/>
    <col min="11014" max="11014" width="12.28515625" style="16" bestFit="1" customWidth="1"/>
    <col min="11015" max="11015" width="10.140625" style="16" customWidth="1"/>
    <col min="11016" max="11016" width="2.7109375" style="16" customWidth="1"/>
    <col min="11017" max="11017" width="12.28515625" style="16" bestFit="1" customWidth="1"/>
    <col min="11018" max="11018" width="10.42578125" style="16" bestFit="1" customWidth="1"/>
    <col min="11019" max="11019" width="12.28515625" style="16" bestFit="1" customWidth="1"/>
    <col min="11020" max="11020" width="10.42578125" style="16" bestFit="1" customWidth="1"/>
    <col min="11021" max="11021" width="9.85546875" style="16" bestFit="1" customWidth="1"/>
    <col min="11022" max="11022" width="10.42578125" style="16" bestFit="1" customWidth="1"/>
    <col min="11023" max="11023" width="12.140625" style="16" customWidth="1"/>
    <col min="11024" max="11024" width="10.42578125" style="16" bestFit="1" customWidth="1"/>
    <col min="11025" max="11025" width="7.140625" style="16" customWidth="1"/>
    <col min="11026" max="11262" width="9.140625" style="16"/>
    <col min="11263" max="11263" width="7.28515625" style="16" customWidth="1"/>
    <col min="11264" max="11264" width="11.7109375" style="16" customWidth="1"/>
    <col min="11265" max="11266" width="10.85546875" style="16" customWidth="1"/>
    <col min="11267" max="11267" width="10" style="16" customWidth="1"/>
    <col min="11268" max="11268" width="8.7109375" style="16" customWidth="1"/>
    <col min="11269" max="11269" width="10.28515625" style="16" customWidth="1"/>
    <col min="11270" max="11270" width="12.28515625" style="16" bestFit="1" customWidth="1"/>
    <col min="11271" max="11271" width="10.140625" style="16" customWidth="1"/>
    <col min="11272" max="11272" width="2.7109375" style="16" customWidth="1"/>
    <col min="11273" max="11273" width="12.28515625" style="16" bestFit="1" customWidth="1"/>
    <col min="11274" max="11274" width="10.42578125" style="16" bestFit="1" customWidth="1"/>
    <col min="11275" max="11275" width="12.28515625" style="16" bestFit="1" customWidth="1"/>
    <col min="11276" max="11276" width="10.42578125" style="16" bestFit="1" customWidth="1"/>
    <col min="11277" max="11277" width="9.85546875" style="16" bestFit="1" customWidth="1"/>
    <col min="11278" max="11278" width="10.42578125" style="16" bestFit="1" customWidth="1"/>
    <col min="11279" max="11279" width="12.140625" style="16" customWidth="1"/>
    <col min="11280" max="11280" width="10.42578125" style="16" bestFit="1" customWidth="1"/>
    <col min="11281" max="11281" width="7.140625" style="16" customWidth="1"/>
    <col min="11282" max="11518" width="9.140625" style="16"/>
    <col min="11519" max="11519" width="7.28515625" style="16" customWidth="1"/>
    <col min="11520" max="11520" width="11.7109375" style="16" customWidth="1"/>
    <col min="11521" max="11522" width="10.85546875" style="16" customWidth="1"/>
    <col min="11523" max="11523" width="10" style="16" customWidth="1"/>
    <col min="11524" max="11524" width="8.7109375" style="16" customWidth="1"/>
    <col min="11525" max="11525" width="10.28515625" style="16" customWidth="1"/>
    <col min="11526" max="11526" width="12.28515625" style="16" bestFit="1" customWidth="1"/>
    <col min="11527" max="11527" width="10.140625" style="16" customWidth="1"/>
    <col min="11528" max="11528" width="2.7109375" style="16" customWidth="1"/>
    <col min="11529" max="11529" width="12.28515625" style="16" bestFit="1" customWidth="1"/>
    <col min="11530" max="11530" width="10.42578125" style="16" bestFit="1" customWidth="1"/>
    <col min="11531" max="11531" width="12.28515625" style="16" bestFit="1" customWidth="1"/>
    <col min="11532" max="11532" width="10.42578125" style="16" bestFit="1" customWidth="1"/>
    <col min="11533" max="11533" width="9.85546875" style="16" bestFit="1" customWidth="1"/>
    <col min="11534" max="11534" width="10.42578125" style="16" bestFit="1" customWidth="1"/>
    <col min="11535" max="11535" width="12.140625" style="16" customWidth="1"/>
    <col min="11536" max="11536" width="10.42578125" style="16" bestFit="1" customWidth="1"/>
    <col min="11537" max="11537" width="7.140625" style="16" customWidth="1"/>
    <col min="11538" max="11774" width="9.140625" style="16"/>
    <col min="11775" max="11775" width="7.28515625" style="16" customWidth="1"/>
    <col min="11776" max="11776" width="11.7109375" style="16" customWidth="1"/>
    <col min="11777" max="11778" width="10.85546875" style="16" customWidth="1"/>
    <col min="11779" max="11779" width="10" style="16" customWidth="1"/>
    <col min="11780" max="11780" width="8.7109375" style="16" customWidth="1"/>
    <col min="11781" max="11781" width="10.28515625" style="16" customWidth="1"/>
    <col min="11782" max="11782" width="12.28515625" style="16" bestFit="1" customWidth="1"/>
    <col min="11783" max="11783" width="10.140625" style="16" customWidth="1"/>
    <col min="11784" max="11784" width="2.7109375" style="16" customWidth="1"/>
    <col min="11785" max="11785" width="12.28515625" style="16" bestFit="1" customWidth="1"/>
    <col min="11786" max="11786" width="10.42578125" style="16" bestFit="1" customWidth="1"/>
    <col min="11787" max="11787" width="12.28515625" style="16" bestFit="1" customWidth="1"/>
    <col min="11788" max="11788" width="10.42578125" style="16" bestFit="1" customWidth="1"/>
    <col min="11789" max="11789" width="9.85546875" style="16" bestFit="1" customWidth="1"/>
    <col min="11790" max="11790" width="10.42578125" style="16" bestFit="1" customWidth="1"/>
    <col min="11791" max="11791" width="12.140625" style="16" customWidth="1"/>
    <col min="11792" max="11792" width="10.42578125" style="16" bestFit="1" customWidth="1"/>
    <col min="11793" max="11793" width="7.140625" style="16" customWidth="1"/>
    <col min="11794" max="12030" width="9.140625" style="16"/>
    <col min="12031" max="12031" width="7.28515625" style="16" customWidth="1"/>
    <col min="12032" max="12032" width="11.7109375" style="16" customWidth="1"/>
    <col min="12033" max="12034" width="10.85546875" style="16" customWidth="1"/>
    <col min="12035" max="12035" width="10" style="16" customWidth="1"/>
    <col min="12036" max="12036" width="8.7109375" style="16" customWidth="1"/>
    <col min="12037" max="12037" width="10.28515625" style="16" customWidth="1"/>
    <col min="12038" max="12038" width="12.28515625" style="16" bestFit="1" customWidth="1"/>
    <col min="12039" max="12039" width="10.140625" style="16" customWidth="1"/>
    <col min="12040" max="12040" width="2.7109375" style="16" customWidth="1"/>
    <col min="12041" max="12041" width="12.28515625" style="16" bestFit="1" customWidth="1"/>
    <col min="12042" max="12042" width="10.42578125" style="16" bestFit="1" customWidth="1"/>
    <col min="12043" max="12043" width="12.28515625" style="16" bestFit="1" customWidth="1"/>
    <col min="12044" max="12044" width="10.42578125" style="16" bestFit="1" customWidth="1"/>
    <col min="12045" max="12045" width="9.85546875" style="16" bestFit="1" customWidth="1"/>
    <col min="12046" max="12046" width="10.42578125" style="16" bestFit="1" customWidth="1"/>
    <col min="12047" max="12047" width="12.140625" style="16" customWidth="1"/>
    <col min="12048" max="12048" width="10.42578125" style="16" bestFit="1" customWidth="1"/>
    <col min="12049" max="12049" width="7.140625" style="16" customWidth="1"/>
    <col min="12050" max="12286" width="9.140625" style="16"/>
    <col min="12287" max="12287" width="7.28515625" style="16" customWidth="1"/>
    <col min="12288" max="12288" width="11.7109375" style="16" customWidth="1"/>
    <col min="12289" max="12290" width="10.85546875" style="16" customWidth="1"/>
    <col min="12291" max="12291" width="10" style="16" customWidth="1"/>
    <col min="12292" max="12292" width="8.7109375" style="16" customWidth="1"/>
    <col min="12293" max="12293" width="10.28515625" style="16" customWidth="1"/>
    <col min="12294" max="12294" width="12.28515625" style="16" bestFit="1" customWidth="1"/>
    <col min="12295" max="12295" width="10.140625" style="16" customWidth="1"/>
    <col min="12296" max="12296" width="2.7109375" style="16" customWidth="1"/>
    <col min="12297" max="12297" width="12.28515625" style="16" bestFit="1" customWidth="1"/>
    <col min="12298" max="12298" width="10.42578125" style="16" bestFit="1" customWidth="1"/>
    <col min="12299" max="12299" width="12.28515625" style="16" bestFit="1" customWidth="1"/>
    <col min="12300" max="12300" width="10.42578125" style="16" bestFit="1" customWidth="1"/>
    <col min="12301" max="12301" width="9.85546875" style="16" bestFit="1" customWidth="1"/>
    <col min="12302" max="12302" width="10.42578125" style="16" bestFit="1" customWidth="1"/>
    <col min="12303" max="12303" width="12.140625" style="16" customWidth="1"/>
    <col min="12304" max="12304" width="10.42578125" style="16" bestFit="1" customWidth="1"/>
    <col min="12305" max="12305" width="7.140625" style="16" customWidth="1"/>
    <col min="12306" max="12542" width="9.140625" style="16"/>
    <col min="12543" max="12543" width="7.28515625" style="16" customWidth="1"/>
    <col min="12544" max="12544" width="11.7109375" style="16" customWidth="1"/>
    <col min="12545" max="12546" width="10.85546875" style="16" customWidth="1"/>
    <col min="12547" max="12547" width="10" style="16" customWidth="1"/>
    <col min="12548" max="12548" width="8.7109375" style="16" customWidth="1"/>
    <col min="12549" max="12549" width="10.28515625" style="16" customWidth="1"/>
    <col min="12550" max="12550" width="12.28515625" style="16" bestFit="1" customWidth="1"/>
    <col min="12551" max="12551" width="10.140625" style="16" customWidth="1"/>
    <col min="12552" max="12552" width="2.7109375" style="16" customWidth="1"/>
    <col min="12553" max="12553" width="12.28515625" style="16" bestFit="1" customWidth="1"/>
    <col min="12554" max="12554" width="10.42578125" style="16" bestFit="1" customWidth="1"/>
    <col min="12555" max="12555" width="12.28515625" style="16" bestFit="1" customWidth="1"/>
    <col min="12556" max="12556" width="10.42578125" style="16" bestFit="1" customWidth="1"/>
    <col min="12557" max="12557" width="9.85546875" style="16" bestFit="1" customWidth="1"/>
    <col min="12558" max="12558" width="10.42578125" style="16" bestFit="1" customWidth="1"/>
    <col min="12559" max="12559" width="12.140625" style="16" customWidth="1"/>
    <col min="12560" max="12560" width="10.42578125" style="16" bestFit="1" customWidth="1"/>
    <col min="12561" max="12561" width="7.140625" style="16" customWidth="1"/>
    <col min="12562" max="12798" width="9.140625" style="16"/>
    <col min="12799" max="12799" width="7.28515625" style="16" customWidth="1"/>
    <col min="12800" max="12800" width="11.7109375" style="16" customWidth="1"/>
    <col min="12801" max="12802" width="10.85546875" style="16" customWidth="1"/>
    <col min="12803" max="12803" width="10" style="16" customWidth="1"/>
    <col min="12804" max="12804" width="8.7109375" style="16" customWidth="1"/>
    <col min="12805" max="12805" width="10.28515625" style="16" customWidth="1"/>
    <col min="12806" max="12806" width="12.28515625" style="16" bestFit="1" customWidth="1"/>
    <col min="12807" max="12807" width="10.140625" style="16" customWidth="1"/>
    <col min="12808" max="12808" width="2.7109375" style="16" customWidth="1"/>
    <col min="12809" max="12809" width="12.28515625" style="16" bestFit="1" customWidth="1"/>
    <col min="12810" max="12810" width="10.42578125" style="16" bestFit="1" customWidth="1"/>
    <col min="12811" max="12811" width="12.28515625" style="16" bestFit="1" customWidth="1"/>
    <col min="12812" max="12812" width="10.42578125" style="16" bestFit="1" customWidth="1"/>
    <col min="12813" max="12813" width="9.85546875" style="16" bestFit="1" customWidth="1"/>
    <col min="12814" max="12814" width="10.42578125" style="16" bestFit="1" customWidth="1"/>
    <col min="12815" max="12815" width="12.140625" style="16" customWidth="1"/>
    <col min="12816" max="12816" width="10.42578125" style="16" bestFit="1" customWidth="1"/>
    <col min="12817" max="12817" width="7.140625" style="16" customWidth="1"/>
    <col min="12818" max="13054" width="9.140625" style="16"/>
    <col min="13055" max="13055" width="7.28515625" style="16" customWidth="1"/>
    <col min="13056" max="13056" width="11.7109375" style="16" customWidth="1"/>
    <col min="13057" max="13058" width="10.85546875" style="16" customWidth="1"/>
    <col min="13059" max="13059" width="10" style="16" customWidth="1"/>
    <col min="13060" max="13060" width="8.7109375" style="16" customWidth="1"/>
    <col min="13061" max="13061" width="10.28515625" style="16" customWidth="1"/>
    <col min="13062" max="13062" width="12.28515625" style="16" bestFit="1" customWidth="1"/>
    <col min="13063" max="13063" width="10.140625" style="16" customWidth="1"/>
    <col min="13064" max="13064" width="2.7109375" style="16" customWidth="1"/>
    <col min="13065" max="13065" width="12.28515625" style="16" bestFit="1" customWidth="1"/>
    <col min="13066" max="13066" width="10.42578125" style="16" bestFit="1" customWidth="1"/>
    <col min="13067" max="13067" width="12.28515625" style="16" bestFit="1" customWidth="1"/>
    <col min="13068" max="13068" width="10.42578125" style="16" bestFit="1" customWidth="1"/>
    <col min="13069" max="13069" width="9.85546875" style="16" bestFit="1" customWidth="1"/>
    <col min="13070" max="13070" width="10.42578125" style="16" bestFit="1" customWidth="1"/>
    <col min="13071" max="13071" width="12.140625" style="16" customWidth="1"/>
    <col min="13072" max="13072" width="10.42578125" style="16" bestFit="1" customWidth="1"/>
    <col min="13073" max="13073" width="7.140625" style="16" customWidth="1"/>
    <col min="13074" max="13310" width="9.140625" style="16"/>
    <col min="13311" max="13311" width="7.28515625" style="16" customWidth="1"/>
    <col min="13312" max="13312" width="11.7109375" style="16" customWidth="1"/>
    <col min="13313" max="13314" width="10.85546875" style="16" customWidth="1"/>
    <col min="13315" max="13315" width="10" style="16" customWidth="1"/>
    <col min="13316" max="13316" width="8.7109375" style="16" customWidth="1"/>
    <col min="13317" max="13317" width="10.28515625" style="16" customWidth="1"/>
    <col min="13318" max="13318" width="12.28515625" style="16" bestFit="1" customWidth="1"/>
    <col min="13319" max="13319" width="10.140625" style="16" customWidth="1"/>
    <col min="13320" max="13320" width="2.7109375" style="16" customWidth="1"/>
    <col min="13321" max="13321" width="12.28515625" style="16" bestFit="1" customWidth="1"/>
    <col min="13322" max="13322" width="10.42578125" style="16" bestFit="1" customWidth="1"/>
    <col min="13323" max="13323" width="12.28515625" style="16" bestFit="1" customWidth="1"/>
    <col min="13324" max="13324" width="10.42578125" style="16" bestFit="1" customWidth="1"/>
    <col min="13325" max="13325" width="9.85546875" style="16" bestFit="1" customWidth="1"/>
    <col min="13326" max="13326" width="10.42578125" style="16" bestFit="1" customWidth="1"/>
    <col min="13327" max="13327" width="12.140625" style="16" customWidth="1"/>
    <col min="13328" max="13328" width="10.42578125" style="16" bestFit="1" customWidth="1"/>
    <col min="13329" max="13329" width="7.140625" style="16" customWidth="1"/>
    <col min="13330" max="13566" width="9.140625" style="16"/>
    <col min="13567" max="13567" width="7.28515625" style="16" customWidth="1"/>
    <col min="13568" max="13568" width="11.7109375" style="16" customWidth="1"/>
    <col min="13569" max="13570" width="10.85546875" style="16" customWidth="1"/>
    <col min="13571" max="13571" width="10" style="16" customWidth="1"/>
    <col min="13572" max="13572" width="8.7109375" style="16" customWidth="1"/>
    <col min="13573" max="13573" width="10.28515625" style="16" customWidth="1"/>
    <col min="13574" max="13574" width="12.28515625" style="16" bestFit="1" customWidth="1"/>
    <col min="13575" max="13575" width="10.140625" style="16" customWidth="1"/>
    <col min="13576" max="13576" width="2.7109375" style="16" customWidth="1"/>
    <col min="13577" max="13577" width="12.28515625" style="16" bestFit="1" customWidth="1"/>
    <col min="13578" max="13578" width="10.42578125" style="16" bestFit="1" customWidth="1"/>
    <col min="13579" max="13579" width="12.28515625" style="16" bestFit="1" customWidth="1"/>
    <col min="13580" max="13580" width="10.42578125" style="16" bestFit="1" customWidth="1"/>
    <col min="13581" max="13581" width="9.85546875" style="16" bestFit="1" customWidth="1"/>
    <col min="13582" max="13582" width="10.42578125" style="16" bestFit="1" customWidth="1"/>
    <col min="13583" max="13583" width="12.140625" style="16" customWidth="1"/>
    <col min="13584" max="13584" width="10.42578125" style="16" bestFit="1" customWidth="1"/>
    <col min="13585" max="13585" width="7.140625" style="16" customWidth="1"/>
    <col min="13586" max="13822" width="9.140625" style="16"/>
    <col min="13823" max="13823" width="7.28515625" style="16" customWidth="1"/>
    <col min="13824" max="13824" width="11.7109375" style="16" customWidth="1"/>
    <col min="13825" max="13826" width="10.85546875" style="16" customWidth="1"/>
    <col min="13827" max="13827" width="10" style="16" customWidth="1"/>
    <col min="13828" max="13828" width="8.7109375" style="16" customWidth="1"/>
    <col min="13829" max="13829" width="10.28515625" style="16" customWidth="1"/>
    <col min="13830" max="13830" width="12.28515625" style="16" bestFit="1" customWidth="1"/>
    <col min="13831" max="13831" width="10.140625" style="16" customWidth="1"/>
    <col min="13832" max="13832" width="2.7109375" style="16" customWidth="1"/>
    <col min="13833" max="13833" width="12.28515625" style="16" bestFit="1" customWidth="1"/>
    <col min="13834" max="13834" width="10.42578125" style="16" bestFit="1" customWidth="1"/>
    <col min="13835" max="13835" width="12.28515625" style="16" bestFit="1" customWidth="1"/>
    <col min="13836" max="13836" width="10.42578125" style="16" bestFit="1" customWidth="1"/>
    <col min="13837" max="13837" width="9.85546875" style="16" bestFit="1" customWidth="1"/>
    <col min="13838" max="13838" width="10.42578125" style="16" bestFit="1" customWidth="1"/>
    <col min="13839" max="13839" width="12.140625" style="16" customWidth="1"/>
    <col min="13840" max="13840" width="10.42578125" style="16" bestFit="1" customWidth="1"/>
    <col min="13841" max="13841" width="7.140625" style="16" customWidth="1"/>
    <col min="13842" max="14078" width="9.140625" style="16"/>
    <col min="14079" max="14079" width="7.28515625" style="16" customWidth="1"/>
    <col min="14080" max="14080" width="11.7109375" style="16" customWidth="1"/>
    <col min="14081" max="14082" width="10.85546875" style="16" customWidth="1"/>
    <col min="14083" max="14083" width="10" style="16" customWidth="1"/>
    <col min="14084" max="14084" width="8.7109375" style="16" customWidth="1"/>
    <col min="14085" max="14085" width="10.28515625" style="16" customWidth="1"/>
    <col min="14086" max="14086" width="12.28515625" style="16" bestFit="1" customWidth="1"/>
    <col min="14087" max="14087" width="10.140625" style="16" customWidth="1"/>
    <col min="14088" max="14088" width="2.7109375" style="16" customWidth="1"/>
    <col min="14089" max="14089" width="12.28515625" style="16" bestFit="1" customWidth="1"/>
    <col min="14090" max="14090" width="10.42578125" style="16" bestFit="1" customWidth="1"/>
    <col min="14091" max="14091" width="12.28515625" style="16" bestFit="1" customWidth="1"/>
    <col min="14092" max="14092" width="10.42578125" style="16" bestFit="1" customWidth="1"/>
    <col min="14093" max="14093" width="9.85546875" style="16" bestFit="1" customWidth="1"/>
    <col min="14094" max="14094" width="10.42578125" style="16" bestFit="1" customWidth="1"/>
    <col min="14095" max="14095" width="12.140625" style="16" customWidth="1"/>
    <col min="14096" max="14096" width="10.42578125" style="16" bestFit="1" customWidth="1"/>
    <col min="14097" max="14097" width="7.140625" style="16" customWidth="1"/>
    <col min="14098" max="14334" width="9.140625" style="16"/>
    <col min="14335" max="14335" width="7.28515625" style="16" customWidth="1"/>
    <col min="14336" max="14336" width="11.7109375" style="16" customWidth="1"/>
    <col min="14337" max="14338" width="10.85546875" style="16" customWidth="1"/>
    <col min="14339" max="14339" width="10" style="16" customWidth="1"/>
    <col min="14340" max="14340" width="8.7109375" style="16" customWidth="1"/>
    <col min="14341" max="14341" width="10.28515625" style="16" customWidth="1"/>
    <col min="14342" max="14342" width="12.28515625" style="16" bestFit="1" customWidth="1"/>
    <col min="14343" max="14343" width="10.140625" style="16" customWidth="1"/>
    <col min="14344" max="14344" width="2.7109375" style="16" customWidth="1"/>
    <col min="14345" max="14345" width="12.28515625" style="16" bestFit="1" customWidth="1"/>
    <col min="14346" max="14346" width="10.42578125" style="16" bestFit="1" customWidth="1"/>
    <col min="14347" max="14347" width="12.28515625" style="16" bestFit="1" customWidth="1"/>
    <col min="14348" max="14348" width="10.42578125" style="16" bestFit="1" customWidth="1"/>
    <col min="14349" max="14349" width="9.85546875" style="16" bestFit="1" customWidth="1"/>
    <col min="14350" max="14350" width="10.42578125" style="16" bestFit="1" customWidth="1"/>
    <col min="14351" max="14351" width="12.140625" style="16" customWidth="1"/>
    <col min="14352" max="14352" width="10.42578125" style="16" bestFit="1" customWidth="1"/>
    <col min="14353" max="14353" width="7.140625" style="16" customWidth="1"/>
    <col min="14354" max="14590" width="9.140625" style="16"/>
    <col min="14591" max="14591" width="7.28515625" style="16" customWidth="1"/>
    <col min="14592" max="14592" width="11.7109375" style="16" customWidth="1"/>
    <col min="14593" max="14594" width="10.85546875" style="16" customWidth="1"/>
    <col min="14595" max="14595" width="10" style="16" customWidth="1"/>
    <col min="14596" max="14596" width="8.7109375" style="16" customWidth="1"/>
    <col min="14597" max="14597" width="10.28515625" style="16" customWidth="1"/>
    <col min="14598" max="14598" width="12.28515625" style="16" bestFit="1" customWidth="1"/>
    <col min="14599" max="14599" width="10.140625" style="16" customWidth="1"/>
    <col min="14600" max="14600" width="2.7109375" style="16" customWidth="1"/>
    <col min="14601" max="14601" width="12.28515625" style="16" bestFit="1" customWidth="1"/>
    <col min="14602" max="14602" width="10.42578125" style="16" bestFit="1" customWidth="1"/>
    <col min="14603" max="14603" width="12.28515625" style="16" bestFit="1" customWidth="1"/>
    <col min="14604" max="14604" width="10.42578125" style="16" bestFit="1" customWidth="1"/>
    <col min="14605" max="14605" width="9.85546875" style="16" bestFit="1" customWidth="1"/>
    <col min="14606" max="14606" width="10.42578125" style="16" bestFit="1" customWidth="1"/>
    <col min="14607" max="14607" width="12.140625" style="16" customWidth="1"/>
    <col min="14608" max="14608" width="10.42578125" style="16" bestFit="1" customWidth="1"/>
    <col min="14609" max="14609" width="7.140625" style="16" customWidth="1"/>
    <col min="14610" max="14846" width="9.140625" style="16"/>
    <col min="14847" max="14847" width="7.28515625" style="16" customWidth="1"/>
    <col min="14848" max="14848" width="11.7109375" style="16" customWidth="1"/>
    <col min="14849" max="14850" width="10.85546875" style="16" customWidth="1"/>
    <col min="14851" max="14851" width="10" style="16" customWidth="1"/>
    <col min="14852" max="14852" width="8.7109375" style="16" customWidth="1"/>
    <col min="14853" max="14853" width="10.28515625" style="16" customWidth="1"/>
    <col min="14854" max="14854" width="12.28515625" style="16" bestFit="1" customWidth="1"/>
    <col min="14855" max="14855" width="10.140625" style="16" customWidth="1"/>
    <col min="14856" max="14856" width="2.7109375" style="16" customWidth="1"/>
    <col min="14857" max="14857" width="12.28515625" style="16" bestFit="1" customWidth="1"/>
    <col min="14858" max="14858" width="10.42578125" style="16" bestFit="1" customWidth="1"/>
    <col min="14859" max="14859" width="12.28515625" style="16" bestFit="1" customWidth="1"/>
    <col min="14860" max="14860" width="10.42578125" style="16" bestFit="1" customWidth="1"/>
    <col min="14861" max="14861" width="9.85546875" style="16" bestFit="1" customWidth="1"/>
    <col min="14862" max="14862" width="10.42578125" style="16" bestFit="1" customWidth="1"/>
    <col min="14863" max="14863" width="12.140625" style="16" customWidth="1"/>
    <col min="14864" max="14864" width="10.42578125" style="16" bestFit="1" customWidth="1"/>
    <col min="14865" max="14865" width="7.140625" style="16" customWidth="1"/>
    <col min="14866" max="15102" width="9.140625" style="16"/>
    <col min="15103" max="15103" width="7.28515625" style="16" customWidth="1"/>
    <col min="15104" max="15104" width="11.7109375" style="16" customWidth="1"/>
    <col min="15105" max="15106" width="10.85546875" style="16" customWidth="1"/>
    <col min="15107" max="15107" width="10" style="16" customWidth="1"/>
    <col min="15108" max="15108" width="8.7109375" style="16" customWidth="1"/>
    <col min="15109" max="15109" width="10.28515625" style="16" customWidth="1"/>
    <col min="15110" max="15110" width="12.28515625" style="16" bestFit="1" customWidth="1"/>
    <col min="15111" max="15111" width="10.140625" style="16" customWidth="1"/>
    <col min="15112" max="15112" width="2.7109375" style="16" customWidth="1"/>
    <col min="15113" max="15113" width="12.28515625" style="16" bestFit="1" customWidth="1"/>
    <col min="15114" max="15114" width="10.42578125" style="16" bestFit="1" customWidth="1"/>
    <col min="15115" max="15115" width="12.28515625" style="16" bestFit="1" customWidth="1"/>
    <col min="15116" max="15116" width="10.42578125" style="16" bestFit="1" customWidth="1"/>
    <col min="15117" max="15117" width="9.85546875" style="16" bestFit="1" customWidth="1"/>
    <col min="15118" max="15118" width="10.42578125" style="16" bestFit="1" customWidth="1"/>
    <col min="15119" max="15119" width="12.140625" style="16" customWidth="1"/>
    <col min="15120" max="15120" width="10.42578125" style="16" bestFit="1" customWidth="1"/>
    <col min="15121" max="15121" width="7.140625" style="16" customWidth="1"/>
    <col min="15122" max="15358" width="9.140625" style="16"/>
    <col min="15359" max="15359" width="7.28515625" style="16" customWidth="1"/>
    <col min="15360" max="15360" width="11.7109375" style="16" customWidth="1"/>
    <col min="15361" max="15362" width="10.85546875" style="16" customWidth="1"/>
    <col min="15363" max="15363" width="10" style="16" customWidth="1"/>
    <col min="15364" max="15364" width="8.7109375" style="16" customWidth="1"/>
    <col min="15365" max="15365" width="10.28515625" style="16" customWidth="1"/>
    <col min="15366" max="15366" width="12.28515625" style="16" bestFit="1" customWidth="1"/>
    <col min="15367" max="15367" width="10.140625" style="16" customWidth="1"/>
    <col min="15368" max="15368" width="2.7109375" style="16" customWidth="1"/>
    <col min="15369" max="15369" width="12.28515625" style="16" bestFit="1" customWidth="1"/>
    <col min="15370" max="15370" width="10.42578125" style="16" bestFit="1" customWidth="1"/>
    <col min="15371" max="15371" width="12.28515625" style="16" bestFit="1" customWidth="1"/>
    <col min="15372" max="15372" width="10.42578125" style="16" bestFit="1" customWidth="1"/>
    <col min="15373" max="15373" width="9.85546875" style="16" bestFit="1" customWidth="1"/>
    <col min="15374" max="15374" width="10.42578125" style="16" bestFit="1" customWidth="1"/>
    <col min="15375" max="15375" width="12.140625" style="16" customWidth="1"/>
    <col min="15376" max="15376" width="10.42578125" style="16" bestFit="1" customWidth="1"/>
    <col min="15377" max="15377" width="7.140625" style="16" customWidth="1"/>
    <col min="15378" max="15614" width="9.140625" style="16"/>
    <col min="15615" max="15615" width="7.28515625" style="16" customWidth="1"/>
    <col min="15616" max="15616" width="11.7109375" style="16" customWidth="1"/>
    <col min="15617" max="15618" width="10.85546875" style="16" customWidth="1"/>
    <col min="15619" max="15619" width="10" style="16" customWidth="1"/>
    <col min="15620" max="15620" width="8.7109375" style="16" customWidth="1"/>
    <col min="15621" max="15621" width="10.28515625" style="16" customWidth="1"/>
    <col min="15622" max="15622" width="12.28515625" style="16" bestFit="1" customWidth="1"/>
    <col min="15623" max="15623" width="10.140625" style="16" customWidth="1"/>
    <col min="15624" max="15624" width="2.7109375" style="16" customWidth="1"/>
    <col min="15625" max="15625" width="12.28515625" style="16" bestFit="1" customWidth="1"/>
    <col min="15626" max="15626" width="10.42578125" style="16" bestFit="1" customWidth="1"/>
    <col min="15627" max="15627" width="12.28515625" style="16" bestFit="1" customWidth="1"/>
    <col min="15628" max="15628" width="10.42578125" style="16" bestFit="1" customWidth="1"/>
    <col min="15629" max="15629" width="9.85546875" style="16" bestFit="1" customWidth="1"/>
    <col min="15630" max="15630" width="10.42578125" style="16" bestFit="1" customWidth="1"/>
    <col min="15631" max="15631" width="12.140625" style="16" customWidth="1"/>
    <col min="15632" max="15632" width="10.42578125" style="16" bestFit="1" customWidth="1"/>
    <col min="15633" max="15633" width="7.140625" style="16" customWidth="1"/>
    <col min="15634" max="15870" width="9.140625" style="16"/>
    <col min="15871" max="15871" width="7.28515625" style="16" customWidth="1"/>
    <col min="15872" max="15872" width="11.7109375" style="16" customWidth="1"/>
    <col min="15873" max="15874" width="10.85546875" style="16" customWidth="1"/>
    <col min="15875" max="15875" width="10" style="16" customWidth="1"/>
    <col min="15876" max="15876" width="8.7109375" style="16" customWidth="1"/>
    <col min="15877" max="15877" width="10.28515625" style="16" customWidth="1"/>
    <col min="15878" max="15878" width="12.28515625" style="16" bestFit="1" customWidth="1"/>
    <col min="15879" max="15879" width="10.140625" style="16" customWidth="1"/>
    <col min="15880" max="15880" width="2.7109375" style="16" customWidth="1"/>
    <col min="15881" max="15881" width="12.28515625" style="16" bestFit="1" customWidth="1"/>
    <col min="15882" max="15882" width="10.42578125" style="16" bestFit="1" customWidth="1"/>
    <col min="15883" max="15883" width="12.28515625" style="16" bestFit="1" customWidth="1"/>
    <col min="15884" max="15884" width="10.42578125" style="16" bestFit="1" customWidth="1"/>
    <col min="15885" max="15885" width="9.85546875" style="16" bestFit="1" customWidth="1"/>
    <col min="15886" max="15886" width="10.42578125" style="16" bestFit="1" customWidth="1"/>
    <col min="15887" max="15887" width="12.140625" style="16" customWidth="1"/>
    <col min="15888" max="15888" width="10.42578125" style="16" bestFit="1" customWidth="1"/>
    <col min="15889" max="15889" width="7.140625" style="16" customWidth="1"/>
    <col min="15890" max="16126" width="9.140625" style="16"/>
    <col min="16127" max="16127" width="7.28515625" style="16" customWidth="1"/>
    <col min="16128" max="16128" width="11.7109375" style="16" customWidth="1"/>
    <col min="16129" max="16130" width="10.85546875" style="16" customWidth="1"/>
    <col min="16131" max="16131" width="10" style="16" customWidth="1"/>
    <col min="16132" max="16132" width="8.7109375" style="16" customWidth="1"/>
    <col min="16133" max="16133" width="10.28515625" style="16" customWidth="1"/>
    <col min="16134" max="16134" width="12.28515625" style="16" bestFit="1" customWidth="1"/>
    <col min="16135" max="16135" width="10.140625" style="16" customWidth="1"/>
    <col min="16136" max="16136" width="2.7109375" style="16" customWidth="1"/>
    <col min="16137" max="16137" width="12.28515625" style="16" bestFit="1" customWidth="1"/>
    <col min="16138" max="16138" width="10.42578125" style="16" bestFit="1" customWidth="1"/>
    <col min="16139" max="16139" width="12.28515625" style="16" bestFit="1" customWidth="1"/>
    <col min="16140" max="16140" width="10.42578125" style="16" bestFit="1" customWidth="1"/>
    <col min="16141" max="16141" width="9.85546875" style="16" bestFit="1" customWidth="1"/>
    <col min="16142" max="16142" width="10.42578125" style="16" bestFit="1" customWidth="1"/>
    <col min="16143" max="16143" width="12.140625" style="16" customWidth="1"/>
    <col min="16144" max="16144" width="10.42578125" style="16" bestFit="1" customWidth="1"/>
    <col min="16145" max="16145" width="7.140625" style="16" customWidth="1"/>
    <col min="16146" max="16384" width="9.140625" style="16"/>
  </cols>
  <sheetData>
    <row r="1" spans="1:21" ht="24.95" customHeight="1">
      <c r="A1" s="352" t="s">
        <v>302</v>
      </c>
      <c r="B1" s="352"/>
    </row>
    <row r="2" spans="1:21" s="80" customFormat="1" ht="24.95" customHeight="1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50" t="s">
        <v>322</v>
      </c>
      <c r="K2" s="351"/>
      <c r="L2" s="351"/>
      <c r="M2" s="351"/>
      <c r="N2" s="351"/>
      <c r="O2" s="351"/>
      <c r="P2" s="351"/>
      <c r="Q2" s="351"/>
    </row>
    <row r="3" spans="1:21" s="2" customFormat="1" ht="23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s="122" customFormat="1" ht="15" customHeight="1" thickBot="1">
      <c r="A4" s="121" t="s">
        <v>308</v>
      </c>
      <c r="Q4" s="124" t="s">
        <v>309</v>
      </c>
    </row>
    <row r="5" spans="1:21" s="5" customFormat="1" ht="18" customHeight="1">
      <c r="A5" s="126" t="s">
        <v>313</v>
      </c>
      <c r="B5" s="127" t="s">
        <v>1</v>
      </c>
      <c r="C5" s="128"/>
      <c r="D5" s="129" t="s">
        <v>183</v>
      </c>
      <c r="E5" s="130"/>
      <c r="F5" s="127" t="s">
        <v>3</v>
      </c>
      <c r="G5" s="128"/>
      <c r="H5" s="129" t="s">
        <v>293</v>
      </c>
      <c r="I5" s="128"/>
      <c r="J5" s="131" t="s">
        <v>184</v>
      </c>
      <c r="K5" s="132"/>
      <c r="L5" s="132"/>
      <c r="M5" s="133"/>
      <c r="N5" s="134"/>
      <c r="O5" s="132"/>
      <c r="P5" s="132"/>
      <c r="Q5" s="133"/>
    </row>
    <row r="6" spans="1:21" s="5" customFormat="1" ht="35.1" customHeight="1">
      <c r="A6" s="6"/>
      <c r="B6" s="4"/>
      <c r="C6" s="78"/>
      <c r="D6" s="7"/>
      <c r="E6" s="79"/>
      <c r="F6" s="4"/>
      <c r="G6" s="78"/>
      <c r="H6" s="7"/>
      <c r="I6" s="78"/>
      <c r="J6" s="356" t="s">
        <v>315</v>
      </c>
      <c r="K6" s="355"/>
      <c r="L6" s="125" t="s">
        <v>316</v>
      </c>
      <c r="M6" s="9"/>
      <c r="N6" s="354" t="s">
        <v>317</v>
      </c>
      <c r="O6" s="355"/>
      <c r="P6" s="354" t="s">
        <v>318</v>
      </c>
      <c r="Q6" s="356"/>
    </row>
    <row r="7" spans="1:21" s="5" customFormat="1" ht="18" customHeight="1">
      <c r="A7" s="6"/>
      <c r="B7" s="10"/>
      <c r="C7" s="11" t="s">
        <v>185</v>
      </c>
      <c r="D7" s="76"/>
      <c r="E7" s="11" t="s">
        <v>185</v>
      </c>
      <c r="F7" s="10"/>
      <c r="G7" s="11" t="s">
        <v>185</v>
      </c>
      <c r="H7" s="76"/>
      <c r="I7" s="12" t="s">
        <v>185</v>
      </c>
      <c r="J7" s="10"/>
      <c r="K7" s="135" t="s">
        <v>185</v>
      </c>
      <c r="L7" s="76" t="s">
        <v>8</v>
      </c>
      <c r="M7" s="11" t="s">
        <v>185</v>
      </c>
      <c r="N7" s="10"/>
      <c r="O7" s="135" t="s">
        <v>185</v>
      </c>
      <c r="P7" s="76"/>
      <c r="Q7" s="12" t="s">
        <v>185</v>
      </c>
    </row>
    <row r="8" spans="1:21" s="5" customFormat="1" ht="18" customHeight="1">
      <c r="A8" s="119" t="s">
        <v>312</v>
      </c>
      <c r="B8" s="79" t="s">
        <v>4</v>
      </c>
      <c r="C8" s="77" t="s">
        <v>314</v>
      </c>
      <c r="D8" s="116" t="s">
        <v>5</v>
      </c>
      <c r="E8" s="116" t="s">
        <v>11</v>
      </c>
      <c r="F8" s="119" t="s">
        <v>6</v>
      </c>
      <c r="G8" s="116" t="s">
        <v>314</v>
      </c>
      <c r="H8" s="116" t="s">
        <v>186</v>
      </c>
      <c r="I8" s="117" t="s">
        <v>11</v>
      </c>
      <c r="J8" s="119" t="s">
        <v>7</v>
      </c>
      <c r="K8" s="116" t="s">
        <v>314</v>
      </c>
      <c r="L8" s="116" t="s">
        <v>12</v>
      </c>
      <c r="M8" s="116" t="s">
        <v>11</v>
      </c>
      <c r="N8" s="119" t="s">
        <v>9</v>
      </c>
      <c r="O8" s="116" t="s">
        <v>314</v>
      </c>
      <c r="P8" s="116" t="s">
        <v>10</v>
      </c>
      <c r="Q8" s="117" t="s">
        <v>11</v>
      </c>
    </row>
    <row r="9" spans="1:21" s="13" customFormat="1" ht="20.100000000000001" customHeight="1">
      <c r="A9" s="136">
        <v>2016</v>
      </c>
      <c r="B9" s="138">
        <v>1099968</v>
      </c>
      <c r="C9" s="139">
        <f>B9/B9*100</f>
        <v>100</v>
      </c>
      <c r="D9" s="138">
        <v>122974</v>
      </c>
      <c r="E9" s="140">
        <f>D9/B9*100</f>
        <v>11.179779775411648</v>
      </c>
      <c r="F9" s="138">
        <v>72703</v>
      </c>
      <c r="G9" s="140">
        <f>F9/B9*100</f>
        <v>6.609555914353872</v>
      </c>
      <c r="H9" s="138">
        <v>302689</v>
      </c>
      <c r="I9" s="140">
        <f>H9/B9*100</f>
        <v>27.517982341304474</v>
      </c>
      <c r="J9" s="138">
        <v>601602</v>
      </c>
      <c r="K9" s="140">
        <f>J9/B9*100</f>
        <v>54.692681968930003</v>
      </c>
      <c r="L9" s="138">
        <v>196808</v>
      </c>
      <c r="M9" s="140">
        <f>L9/B9*100</f>
        <v>17.892156862745097</v>
      </c>
      <c r="N9" s="138">
        <v>9937</v>
      </c>
      <c r="O9" s="140">
        <f>N9/B9*100</f>
        <v>0.90338991679757963</v>
      </c>
      <c r="P9" s="138">
        <v>394857</v>
      </c>
      <c r="Q9" s="140">
        <f>P9/B9*100</f>
        <v>35.897135189387328</v>
      </c>
    </row>
    <row r="10" spans="1:21" s="13" customFormat="1" ht="20.100000000000001" customHeight="1">
      <c r="A10" s="136">
        <v>2017</v>
      </c>
      <c r="B10" s="138">
        <v>1174115</v>
      </c>
      <c r="C10" s="139">
        <f t="shared" ref="C10:C26" si="0">B10/B10*100</f>
        <v>100</v>
      </c>
      <c r="D10" s="138">
        <v>135106</v>
      </c>
      <c r="E10" s="140">
        <f t="shared" ref="E10:E26" si="1">D10/B10*100</f>
        <v>11.507049990844168</v>
      </c>
      <c r="F10" s="138">
        <v>79942</v>
      </c>
      <c r="G10" s="140">
        <f t="shared" ref="G10:G26" si="2">F10/B10*100</f>
        <v>6.8087027250311936</v>
      </c>
      <c r="H10" s="138">
        <v>331204</v>
      </c>
      <c r="I10" s="140">
        <f t="shared" ref="I10:I26" si="3">H10/B10*100</f>
        <v>28.208821112071647</v>
      </c>
      <c r="J10" s="138">
        <v>627863</v>
      </c>
      <c r="K10" s="140">
        <f t="shared" ref="K10:K26" si="4">J10/B10*100</f>
        <v>53.475426172052998</v>
      </c>
      <c r="L10" s="138">
        <v>206169</v>
      </c>
      <c r="M10" s="140">
        <f t="shared" ref="M10:M26" si="5">L10/B10*100</f>
        <v>17.559523556040084</v>
      </c>
      <c r="N10" s="138">
        <v>11708</v>
      </c>
      <c r="O10" s="140">
        <f t="shared" ref="O10:O26" si="6">N10/B10*100</f>
        <v>0.997176596841025</v>
      </c>
      <c r="P10" s="138">
        <v>409986</v>
      </c>
      <c r="Q10" s="140">
        <f t="shared" ref="Q10:Q26" si="7">P10/B10*100</f>
        <v>34.918726019171885</v>
      </c>
    </row>
    <row r="11" spans="1:21" s="14" customFormat="1" ht="20.100000000000001" customHeight="1">
      <c r="A11" s="136">
        <v>2018</v>
      </c>
      <c r="B11" s="138">
        <v>1264143</v>
      </c>
      <c r="C11" s="139">
        <f t="shared" si="0"/>
        <v>100</v>
      </c>
      <c r="D11" s="138">
        <v>153108</v>
      </c>
      <c r="E11" s="140">
        <f t="shared" si="1"/>
        <v>12.111604462469831</v>
      </c>
      <c r="F11" s="138">
        <v>82210</v>
      </c>
      <c r="G11" s="140">
        <f t="shared" si="2"/>
        <v>6.5032199679941272</v>
      </c>
      <c r="H11" s="138">
        <v>358017</v>
      </c>
      <c r="I11" s="140">
        <f t="shared" si="3"/>
        <v>28.320925718055634</v>
      </c>
      <c r="J11" s="138">
        <v>670804</v>
      </c>
      <c r="K11" s="140">
        <f t="shared" si="4"/>
        <v>53.063933431581709</v>
      </c>
      <c r="L11" s="138">
        <v>224117</v>
      </c>
      <c r="M11" s="140">
        <f t="shared" si="5"/>
        <v>17.72876960913441</v>
      </c>
      <c r="N11" s="138">
        <v>9335</v>
      </c>
      <c r="O11" s="140">
        <f t="shared" si="6"/>
        <v>0.73844493858685289</v>
      </c>
      <c r="P11" s="138">
        <v>437352</v>
      </c>
      <c r="Q11" s="140">
        <f t="shared" si="7"/>
        <v>34.596718883860447</v>
      </c>
    </row>
    <row r="12" spans="1:21" s="14" customFormat="1" ht="20.100000000000001" customHeight="1">
      <c r="A12" s="136">
        <v>2019</v>
      </c>
      <c r="B12" s="138">
        <v>1278429</v>
      </c>
      <c r="C12" s="139">
        <f t="shared" si="0"/>
        <v>100</v>
      </c>
      <c r="D12" s="138">
        <v>155519</v>
      </c>
      <c r="E12" s="140">
        <f t="shared" si="1"/>
        <v>12.164852330477483</v>
      </c>
      <c r="F12" s="138">
        <v>80501</v>
      </c>
      <c r="G12" s="140">
        <f t="shared" si="2"/>
        <v>6.2968690478704721</v>
      </c>
      <c r="H12" s="138">
        <v>357507</v>
      </c>
      <c r="I12" s="140">
        <f t="shared" si="3"/>
        <v>27.964556498640125</v>
      </c>
      <c r="J12" s="138">
        <v>684902</v>
      </c>
      <c r="K12" s="140">
        <f t="shared" si="4"/>
        <v>53.573722123011912</v>
      </c>
      <c r="L12" s="138">
        <v>225417</v>
      </c>
      <c r="M12" s="140">
        <f t="shared" si="5"/>
        <v>17.63234407229498</v>
      </c>
      <c r="N12" s="138">
        <v>10626</v>
      </c>
      <c r="O12" s="140">
        <f t="shared" si="6"/>
        <v>0.83117638914636627</v>
      </c>
      <c r="P12" s="138">
        <v>448859</v>
      </c>
      <c r="Q12" s="140">
        <f t="shared" si="7"/>
        <v>35.110201661570564</v>
      </c>
    </row>
    <row r="13" spans="1:21" s="14" customFormat="1" ht="20.100000000000001" customHeight="1">
      <c r="A13" s="136">
        <v>2020</v>
      </c>
      <c r="B13" s="141">
        <v>1303569</v>
      </c>
      <c r="C13" s="139">
        <f t="shared" si="0"/>
        <v>100</v>
      </c>
      <c r="D13" s="138">
        <v>167603</v>
      </c>
      <c r="E13" s="140">
        <f t="shared" si="1"/>
        <v>12.857240391571139</v>
      </c>
      <c r="F13" s="142">
        <v>79362</v>
      </c>
      <c r="G13" s="140">
        <f t="shared" si="2"/>
        <v>6.0880551777466323</v>
      </c>
      <c r="H13" s="142">
        <v>365802</v>
      </c>
      <c r="I13" s="140">
        <f t="shared" si="3"/>
        <v>28.061575566770919</v>
      </c>
      <c r="J13" s="142">
        <v>690802</v>
      </c>
      <c r="K13" s="140">
        <f t="shared" si="4"/>
        <v>52.993128863911309</v>
      </c>
      <c r="L13" s="142">
        <v>230206</v>
      </c>
      <c r="M13" s="140">
        <f t="shared" si="5"/>
        <v>17.659671256373848</v>
      </c>
      <c r="N13" s="142">
        <v>11417</v>
      </c>
      <c r="O13" s="140">
        <f t="shared" si="6"/>
        <v>0.87582628921062089</v>
      </c>
      <c r="P13" s="142">
        <v>449179</v>
      </c>
      <c r="Q13" s="140">
        <f t="shared" si="7"/>
        <v>34.45763131832684</v>
      </c>
      <c r="U13" s="90"/>
    </row>
    <row r="14" spans="1:21" s="14" customFormat="1" ht="30" customHeight="1">
      <c r="A14" s="151">
        <v>2021</v>
      </c>
      <c r="B14" s="152">
        <f t="shared" ref="B14:B26" si="8">SUM(D14,F14,H14,L14,N14,P14)</f>
        <v>1373048</v>
      </c>
      <c r="C14" s="153">
        <f t="shared" si="0"/>
        <v>100</v>
      </c>
      <c r="D14" s="154">
        <v>177316</v>
      </c>
      <c r="E14" s="155">
        <f t="shared" si="1"/>
        <v>12.914042335009409</v>
      </c>
      <c r="F14" s="154">
        <v>86283</v>
      </c>
      <c r="G14" s="155">
        <f t="shared" si="2"/>
        <v>6.2840483362562702</v>
      </c>
      <c r="H14" s="154">
        <v>387929</v>
      </c>
      <c r="I14" s="155">
        <f t="shared" si="3"/>
        <v>28.253127348788968</v>
      </c>
      <c r="J14" s="154">
        <f>SUM(L14,N14,P14)</f>
        <v>721520</v>
      </c>
      <c r="K14" s="155">
        <f t="shared" si="4"/>
        <v>52.548781979945346</v>
      </c>
      <c r="L14" s="154">
        <v>245924</v>
      </c>
      <c r="M14" s="155">
        <f t="shared" si="5"/>
        <v>17.910808653448388</v>
      </c>
      <c r="N14" s="154">
        <v>11135</v>
      </c>
      <c r="O14" s="155">
        <f t="shared" si="6"/>
        <v>0.81096946355844812</v>
      </c>
      <c r="P14" s="154">
        <v>464461</v>
      </c>
      <c r="Q14" s="155">
        <f t="shared" si="7"/>
        <v>33.827003862938518</v>
      </c>
      <c r="U14" s="90"/>
    </row>
    <row r="15" spans="1:21" s="13" customFormat="1" ht="20.100000000000001" customHeight="1">
      <c r="A15" s="6" t="s">
        <v>13</v>
      </c>
      <c r="B15" s="141">
        <f t="shared" si="8"/>
        <v>126117</v>
      </c>
      <c r="C15" s="139">
        <f t="shared" si="0"/>
        <v>100</v>
      </c>
      <c r="D15" s="138">
        <v>15640</v>
      </c>
      <c r="E15" s="140">
        <f t="shared" si="1"/>
        <v>12.401183028457702</v>
      </c>
      <c r="F15" s="143">
        <v>9044</v>
      </c>
      <c r="G15" s="140">
        <f t="shared" si="2"/>
        <v>7.1711188816733662</v>
      </c>
      <c r="H15" s="143">
        <v>37269</v>
      </c>
      <c r="I15" s="140">
        <f t="shared" si="3"/>
        <v>29.551131092556908</v>
      </c>
      <c r="J15" s="138">
        <f t="shared" ref="J15:J26" si="9">SUM(L15,N15,P15)</f>
        <v>64164</v>
      </c>
      <c r="K15" s="140">
        <f t="shared" si="4"/>
        <v>50.876566997312025</v>
      </c>
      <c r="L15" s="143">
        <v>25964</v>
      </c>
      <c r="M15" s="140">
        <f t="shared" si="5"/>
        <v>20.587232490465205</v>
      </c>
      <c r="N15" s="143">
        <v>988</v>
      </c>
      <c r="O15" s="140">
        <f t="shared" si="6"/>
        <v>0.78339954169540982</v>
      </c>
      <c r="P15" s="143">
        <v>37212</v>
      </c>
      <c r="Q15" s="140">
        <f t="shared" si="7"/>
        <v>29.505934965151408</v>
      </c>
    </row>
    <row r="16" spans="1:21" s="13" customFormat="1" ht="20.100000000000001" customHeight="1">
      <c r="A16" s="6" t="s">
        <v>14</v>
      </c>
      <c r="B16" s="141">
        <f t="shared" si="8"/>
        <v>119285</v>
      </c>
      <c r="C16" s="139">
        <f t="shared" si="0"/>
        <v>100</v>
      </c>
      <c r="D16" s="138">
        <v>14882</v>
      </c>
      <c r="E16" s="140">
        <f t="shared" si="1"/>
        <v>12.476002850316469</v>
      </c>
      <c r="F16" s="143">
        <v>7747</v>
      </c>
      <c r="G16" s="140">
        <f t="shared" si="2"/>
        <v>6.494529907364714</v>
      </c>
      <c r="H16" s="143">
        <v>34749</v>
      </c>
      <c r="I16" s="140">
        <f t="shared" si="3"/>
        <v>29.131072641153537</v>
      </c>
      <c r="J16" s="138">
        <f t="shared" si="9"/>
        <v>61907</v>
      </c>
      <c r="K16" s="140">
        <f t="shared" si="4"/>
        <v>51.898394601165279</v>
      </c>
      <c r="L16" s="143">
        <v>24451</v>
      </c>
      <c r="M16" s="140">
        <f t="shared" si="5"/>
        <v>20.497967053694932</v>
      </c>
      <c r="N16" s="143">
        <v>919</v>
      </c>
      <c r="O16" s="140">
        <f t="shared" si="6"/>
        <v>0.77042377499266457</v>
      </c>
      <c r="P16" s="143">
        <v>36537</v>
      </c>
      <c r="Q16" s="140">
        <f t="shared" si="7"/>
        <v>30.630003772477682</v>
      </c>
    </row>
    <row r="17" spans="1:17" s="13" customFormat="1" ht="20.100000000000001" customHeight="1">
      <c r="A17" s="6" t="s">
        <v>187</v>
      </c>
      <c r="B17" s="141">
        <f t="shared" si="8"/>
        <v>108439</v>
      </c>
      <c r="C17" s="139">
        <f t="shared" si="0"/>
        <v>100</v>
      </c>
      <c r="D17" s="138">
        <v>13367</v>
      </c>
      <c r="E17" s="140">
        <f t="shared" si="1"/>
        <v>12.326745912448473</v>
      </c>
      <c r="F17" s="143">
        <v>7187</v>
      </c>
      <c r="G17" s="140">
        <f t="shared" si="2"/>
        <v>6.6276892999751009</v>
      </c>
      <c r="H17" s="143">
        <v>30250</v>
      </c>
      <c r="I17" s="140">
        <f t="shared" si="3"/>
        <v>27.895867722867234</v>
      </c>
      <c r="J17" s="138">
        <f t="shared" si="9"/>
        <v>57635</v>
      </c>
      <c r="K17" s="140">
        <f t="shared" si="4"/>
        <v>53.149697064709187</v>
      </c>
      <c r="L17" s="143">
        <v>19374</v>
      </c>
      <c r="M17" s="140">
        <f t="shared" si="5"/>
        <v>17.866265826870407</v>
      </c>
      <c r="N17" s="143">
        <v>842</v>
      </c>
      <c r="O17" s="140">
        <f t="shared" si="6"/>
        <v>0.77647340901336237</v>
      </c>
      <c r="P17" s="143">
        <v>37419</v>
      </c>
      <c r="Q17" s="140">
        <f t="shared" si="7"/>
        <v>34.506957828825421</v>
      </c>
    </row>
    <row r="18" spans="1:17" s="13" customFormat="1" ht="20.100000000000001" customHeight="1">
      <c r="A18" s="6" t="s">
        <v>188</v>
      </c>
      <c r="B18" s="141">
        <f t="shared" si="8"/>
        <v>105137</v>
      </c>
      <c r="C18" s="139">
        <f t="shared" si="0"/>
        <v>100</v>
      </c>
      <c r="D18" s="138">
        <v>13526</v>
      </c>
      <c r="E18" s="140">
        <f t="shared" si="1"/>
        <v>12.865118844935655</v>
      </c>
      <c r="F18" s="143">
        <v>6909</v>
      </c>
      <c r="G18" s="140">
        <f t="shared" si="2"/>
        <v>6.5714258538858816</v>
      </c>
      <c r="H18" s="143">
        <v>29163</v>
      </c>
      <c r="I18" s="140">
        <f t="shared" si="3"/>
        <v>27.738094105785784</v>
      </c>
      <c r="J18" s="138">
        <f t="shared" si="9"/>
        <v>55539</v>
      </c>
      <c r="K18" s="140">
        <f t="shared" si="4"/>
        <v>52.825361195392674</v>
      </c>
      <c r="L18" s="143">
        <v>16554</v>
      </c>
      <c r="M18" s="140">
        <f t="shared" si="5"/>
        <v>15.745170586948456</v>
      </c>
      <c r="N18" s="143">
        <v>1034</v>
      </c>
      <c r="O18" s="140">
        <f t="shared" si="6"/>
        <v>0.98347869922101649</v>
      </c>
      <c r="P18" s="143">
        <v>37951</v>
      </c>
      <c r="Q18" s="140">
        <f t="shared" si="7"/>
        <v>36.096711909223202</v>
      </c>
    </row>
    <row r="19" spans="1:17" s="13" customFormat="1" ht="20.100000000000001" customHeight="1">
      <c r="A19" s="6" t="s">
        <v>189</v>
      </c>
      <c r="B19" s="141">
        <f t="shared" si="8"/>
        <v>99770</v>
      </c>
      <c r="C19" s="139">
        <f t="shared" si="0"/>
        <v>100</v>
      </c>
      <c r="D19" s="138">
        <v>12978</v>
      </c>
      <c r="E19" s="140">
        <f t="shared" si="1"/>
        <v>13.00791821188734</v>
      </c>
      <c r="F19" s="143">
        <v>6268</v>
      </c>
      <c r="G19" s="140">
        <f t="shared" si="2"/>
        <v>6.2824496341585645</v>
      </c>
      <c r="H19" s="143">
        <v>27531</v>
      </c>
      <c r="I19" s="140">
        <f t="shared" si="3"/>
        <v>27.594467274731883</v>
      </c>
      <c r="J19" s="138">
        <f t="shared" si="9"/>
        <v>52993</v>
      </c>
      <c r="K19" s="140">
        <f t="shared" si="4"/>
        <v>53.115164879222206</v>
      </c>
      <c r="L19" s="143">
        <v>14594</v>
      </c>
      <c r="M19" s="140">
        <f t="shared" si="5"/>
        <v>14.62764358023454</v>
      </c>
      <c r="N19" s="143">
        <v>1071</v>
      </c>
      <c r="O19" s="140">
        <f t="shared" si="6"/>
        <v>1.0734689786508971</v>
      </c>
      <c r="P19" s="143">
        <v>37328</v>
      </c>
      <c r="Q19" s="140">
        <f t="shared" si="7"/>
        <v>37.414052320336779</v>
      </c>
    </row>
    <row r="20" spans="1:17" s="13" customFormat="1" ht="20.100000000000001" customHeight="1">
      <c r="A20" s="6" t="s">
        <v>190</v>
      </c>
      <c r="B20" s="141">
        <f t="shared" si="8"/>
        <v>108113</v>
      </c>
      <c r="C20" s="139">
        <f t="shared" si="0"/>
        <v>100</v>
      </c>
      <c r="D20" s="138">
        <v>13524</v>
      </c>
      <c r="E20" s="140">
        <f t="shared" si="1"/>
        <v>12.509133961688235</v>
      </c>
      <c r="F20" s="143">
        <v>6407</v>
      </c>
      <c r="G20" s="140">
        <f t="shared" si="2"/>
        <v>5.9262068391405291</v>
      </c>
      <c r="H20" s="143">
        <v>29547</v>
      </c>
      <c r="I20" s="140">
        <f t="shared" si="3"/>
        <v>27.329738329340596</v>
      </c>
      <c r="J20" s="138">
        <f t="shared" si="9"/>
        <v>58635</v>
      </c>
      <c r="K20" s="140">
        <f t="shared" si="4"/>
        <v>54.234920869830638</v>
      </c>
      <c r="L20" s="143">
        <v>18062</v>
      </c>
      <c r="M20" s="140">
        <f t="shared" si="5"/>
        <v>16.706594026620294</v>
      </c>
      <c r="N20" s="143">
        <v>1039</v>
      </c>
      <c r="O20" s="140">
        <f t="shared" si="6"/>
        <v>0.96103151332402204</v>
      </c>
      <c r="P20" s="143">
        <v>39534</v>
      </c>
      <c r="Q20" s="140">
        <f t="shared" si="7"/>
        <v>36.567295329886321</v>
      </c>
    </row>
    <row r="21" spans="1:17" s="13" customFormat="1" ht="20.100000000000001" customHeight="1">
      <c r="A21" s="6" t="s">
        <v>191</v>
      </c>
      <c r="B21" s="141">
        <f t="shared" si="8"/>
        <v>117518</v>
      </c>
      <c r="C21" s="139">
        <f t="shared" si="0"/>
        <v>100</v>
      </c>
      <c r="D21" s="138">
        <v>15942</v>
      </c>
      <c r="E21" s="140">
        <f t="shared" si="1"/>
        <v>13.565581442842797</v>
      </c>
      <c r="F21" s="143">
        <v>7017</v>
      </c>
      <c r="G21" s="140">
        <f t="shared" si="2"/>
        <v>5.9710001872053642</v>
      </c>
      <c r="H21" s="143">
        <v>33190</v>
      </c>
      <c r="I21" s="140">
        <f t="shared" si="3"/>
        <v>28.242482002757026</v>
      </c>
      <c r="J21" s="138">
        <f t="shared" si="9"/>
        <v>61369</v>
      </c>
      <c r="K21" s="140">
        <f t="shared" si="4"/>
        <v>52.220936367194817</v>
      </c>
      <c r="L21" s="143">
        <v>19478</v>
      </c>
      <c r="M21" s="140">
        <f t="shared" si="5"/>
        <v>16.57448220698106</v>
      </c>
      <c r="N21" s="143">
        <v>880</v>
      </c>
      <c r="O21" s="140">
        <f t="shared" si="6"/>
        <v>0.74882145713848092</v>
      </c>
      <c r="P21" s="143">
        <v>41011</v>
      </c>
      <c r="Q21" s="140">
        <f t="shared" si="7"/>
        <v>34.897632703075274</v>
      </c>
    </row>
    <row r="22" spans="1:17" s="13" customFormat="1" ht="20.100000000000001" customHeight="1">
      <c r="A22" s="6" t="s">
        <v>192</v>
      </c>
      <c r="B22" s="141">
        <f t="shared" si="8"/>
        <v>130668</v>
      </c>
      <c r="C22" s="139">
        <f t="shared" si="0"/>
        <v>100</v>
      </c>
      <c r="D22" s="138">
        <v>19584</v>
      </c>
      <c r="E22" s="140">
        <f t="shared" si="1"/>
        <v>14.987602167324823</v>
      </c>
      <c r="F22" s="143">
        <v>7365</v>
      </c>
      <c r="G22" s="140">
        <f t="shared" si="2"/>
        <v>5.6364220773257419</v>
      </c>
      <c r="H22" s="143">
        <v>36880</v>
      </c>
      <c r="I22" s="140">
        <f t="shared" si="3"/>
        <v>28.224201793859244</v>
      </c>
      <c r="J22" s="138">
        <f t="shared" si="9"/>
        <v>66839</v>
      </c>
      <c r="K22" s="140">
        <f t="shared" si="4"/>
        <v>51.151773961490186</v>
      </c>
      <c r="L22" s="143">
        <v>24813</v>
      </c>
      <c r="M22" s="140">
        <f t="shared" si="5"/>
        <v>18.989347047479107</v>
      </c>
      <c r="N22" s="143">
        <v>842</v>
      </c>
      <c r="O22" s="140">
        <f t="shared" si="6"/>
        <v>0.64438117978387977</v>
      </c>
      <c r="P22" s="143">
        <v>41184</v>
      </c>
      <c r="Q22" s="140">
        <f t="shared" si="7"/>
        <v>31.518045734227201</v>
      </c>
    </row>
    <row r="23" spans="1:17" s="13" customFormat="1" ht="20.100000000000001" customHeight="1">
      <c r="A23" s="6" t="s">
        <v>193</v>
      </c>
      <c r="B23" s="141">
        <f t="shared" si="8"/>
        <v>118463</v>
      </c>
      <c r="C23" s="139">
        <f t="shared" si="0"/>
        <v>100</v>
      </c>
      <c r="D23" s="138">
        <v>15889</v>
      </c>
      <c r="E23" s="140">
        <f t="shared" si="1"/>
        <v>13.412626727332585</v>
      </c>
      <c r="F23" s="143">
        <v>6980</v>
      </c>
      <c r="G23" s="140">
        <f t="shared" si="2"/>
        <v>5.892135097034517</v>
      </c>
      <c r="H23" s="143">
        <v>33044</v>
      </c>
      <c r="I23" s="140">
        <f t="shared" si="3"/>
        <v>27.893941568253378</v>
      </c>
      <c r="J23" s="138">
        <f t="shared" si="9"/>
        <v>62550</v>
      </c>
      <c r="K23" s="140">
        <f t="shared" si="4"/>
        <v>52.80129660737952</v>
      </c>
      <c r="L23" s="144">
        <v>21828</v>
      </c>
      <c r="M23" s="140">
        <f t="shared" si="5"/>
        <v>18.426006432388174</v>
      </c>
      <c r="N23" s="143">
        <v>833</v>
      </c>
      <c r="O23" s="140">
        <f t="shared" si="6"/>
        <v>0.70317314266901909</v>
      </c>
      <c r="P23" s="143">
        <v>39889</v>
      </c>
      <c r="Q23" s="140">
        <f t="shared" si="7"/>
        <v>33.672117032322326</v>
      </c>
    </row>
    <row r="24" spans="1:17" s="13" customFormat="1" ht="20.100000000000001" customHeight="1">
      <c r="A24" s="6" t="s">
        <v>194</v>
      </c>
      <c r="B24" s="141">
        <f t="shared" si="8"/>
        <v>107227</v>
      </c>
      <c r="C24" s="139">
        <f t="shared" si="0"/>
        <v>100</v>
      </c>
      <c r="D24" s="138">
        <v>13766</v>
      </c>
      <c r="E24" s="140">
        <f t="shared" si="1"/>
        <v>12.838184412508044</v>
      </c>
      <c r="F24" s="143">
        <v>6314</v>
      </c>
      <c r="G24" s="140">
        <f t="shared" si="2"/>
        <v>5.8884422766653923</v>
      </c>
      <c r="H24" s="143">
        <v>30592</v>
      </c>
      <c r="I24" s="140">
        <f t="shared" si="3"/>
        <v>28.530127673067419</v>
      </c>
      <c r="J24" s="138">
        <f t="shared" si="9"/>
        <v>56555</v>
      </c>
      <c r="K24" s="140">
        <f t="shared" si="4"/>
        <v>52.743245637759152</v>
      </c>
      <c r="L24" s="144">
        <v>17601</v>
      </c>
      <c r="M24" s="140">
        <f t="shared" si="5"/>
        <v>16.414708981879564</v>
      </c>
      <c r="N24" s="143">
        <v>776</v>
      </c>
      <c r="O24" s="140">
        <f t="shared" si="6"/>
        <v>0.72369832225092567</v>
      </c>
      <c r="P24" s="143">
        <v>38178</v>
      </c>
      <c r="Q24" s="140">
        <f t="shared" si="7"/>
        <v>35.604838333628656</v>
      </c>
    </row>
    <row r="25" spans="1:17" s="13" customFormat="1" ht="20.100000000000001" customHeight="1">
      <c r="A25" s="6" t="s">
        <v>195</v>
      </c>
      <c r="B25" s="141">
        <f t="shared" si="8"/>
        <v>113821</v>
      </c>
      <c r="C25" s="139">
        <f t="shared" si="0"/>
        <v>100</v>
      </c>
      <c r="D25" s="138">
        <v>13742</v>
      </c>
      <c r="E25" s="140">
        <f t="shared" si="1"/>
        <v>12.073343231916782</v>
      </c>
      <c r="F25" s="143">
        <v>6660</v>
      </c>
      <c r="G25" s="140">
        <f t="shared" si="2"/>
        <v>5.8512928194269955</v>
      </c>
      <c r="H25" s="143">
        <v>31215</v>
      </c>
      <c r="I25" s="140">
        <f t="shared" si="3"/>
        <v>27.424640444206254</v>
      </c>
      <c r="J25" s="138">
        <f t="shared" si="9"/>
        <v>62204</v>
      </c>
      <c r="K25" s="140">
        <f t="shared" si="4"/>
        <v>54.650723504449971</v>
      </c>
      <c r="L25" s="144">
        <v>22584</v>
      </c>
      <c r="M25" s="140">
        <f t="shared" si="5"/>
        <v>19.841681236327215</v>
      </c>
      <c r="N25" s="143">
        <v>957</v>
      </c>
      <c r="O25" s="140">
        <f t="shared" si="6"/>
        <v>0.84079387810685191</v>
      </c>
      <c r="P25" s="143">
        <v>38663</v>
      </c>
      <c r="Q25" s="140">
        <f t="shared" si="7"/>
        <v>33.968248390015901</v>
      </c>
    </row>
    <row r="26" spans="1:17" s="13" customFormat="1" ht="20.100000000000001" customHeight="1">
      <c r="A26" s="137" t="s">
        <v>196</v>
      </c>
      <c r="B26" s="145">
        <f t="shared" si="8"/>
        <v>118490</v>
      </c>
      <c r="C26" s="146">
        <f t="shared" si="0"/>
        <v>100</v>
      </c>
      <c r="D26" s="147">
        <v>14476</v>
      </c>
      <c r="E26" s="148">
        <f t="shared" si="1"/>
        <v>12.217064731200946</v>
      </c>
      <c r="F26" s="149">
        <v>8385</v>
      </c>
      <c r="G26" s="148">
        <f t="shared" si="2"/>
        <v>7.076546544012154</v>
      </c>
      <c r="H26" s="149">
        <v>34499</v>
      </c>
      <c r="I26" s="148">
        <f t="shared" si="3"/>
        <v>29.115537176133007</v>
      </c>
      <c r="J26" s="147">
        <f t="shared" si="9"/>
        <v>61130</v>
      </c>
      <c r="K26" s="148">
        <f t="shared" si="4"/>
        <v>51.590851548653895</v>
      </c>
      <c r="L26" s="150">
        <v>20621</v>
      </c>
      <c r="M26" s="148">
        <f t="shared" si="5"/>
        <v>17.403156384505021</v>
      </c>
      <c r="N26" s="149">
        <v>954</v>
      </c>
      <c r="O26" s="148">
        <f t="shared" si="6"/>
        <v>0.80513123470335057</v>
      </c>
      <c r="P26" s="149">
        <v>39555</v>
      </c>
      <c r="Q26" s="148">
        <f t="shared" si="7"/>
        <v>33.382563929445524</v>
      </c>
    </row>
    <row r="27" spans="1:17" s="122" customFormat="1" ht="11.25">
      <c r="A27" s="353" t="s">
        <v>319</v>
      </c>
      <c r="B27" s="353"/>
      <c r="C27" s="353"/>
      <c r="D27" s="353"/>
      <c r="E27" s="353"/>
      <c r="F27" s="353"/>
      <c r="G27" s="353"/>
      <c r="H27" s="353"/>
      <c r="I27" s="353"/>
    </row>
    <row r="28" spans="1:17" s="122" customFormat="1" ht="11.25">
      <c r="A28" s="161" t="s">
        <v>320</v>
      </c>
      <c r="B28" s="161"/>
      <c r="C28" s="161"/>
      <c r="D28" s="161"/>
      <c r="E28" s="161"/>
      <c r="F28" s="161"/>
      <c r="G28" s="161"/>
      <c r="H28" s="161"/>
      <c r="I28" s="161"/>
    </row>
    <row r="29" spans="1:17" s="122" customFormat="1" ht="12" customHeight="1">
      <c r="A29" s="156" t="s">
        <v>321</v>
      </c>
      <c r="B29" s="157"/>
      <c r="C29" s="157"/>
      <c r="D29" s="158"/>
      <c r="E29" s="159"/>
      <c r="F29" s="159"/>
      <c r="G29" s="160"/>
      <c r="H29" s="159"/>
      <c r="I29" s="160"/>
      <c r="J29" s="348" t="s">
        <v>325</v>
      </c>
      <c r="K29" s="348"/>
      <c r="L29" s="348"/>
      <c r="M29" s="348"/>
    </row>
    <row r="30" spans="1:17">
      <c r="F30" s="17"/>
    </row>
    <row r="31" spans="1:17">
      <c r="F31" s="17"/>
    </row>
  </sheetData>
  <mergeCells count="8">
    <mergeCell ref="J29:M29"/>
    <mergeCell ref="A2:I2"/>
    <mergeCell ref="J2:Q2"/>
    <mergeCell ref="A1:B1"/>
    <mergeCell ref="A27:I27"/>
    <mergeCell ref="N6:O6"/>
    <mergeCell ref="P6:Q6"/>
    <mergeCell ref="J6:K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view="pageBreakPreview" zoomScaleNormal="100" zoomScaleSheetLayoutView="100" workbookViewId="0">
      <selection activeCell="E13" sqref="E13"/>
    </sheetView>
  </sheetViews>
  <sheetFormatPr defaultRowHeight="12"/>
  <cols>
    <col min="1" max="1" width="9.140625" style="16"/>
    <col min="2" max="11" width="12.7109375" style="16" customWidth="1"/>
    <col min="12" max="20" width="9.7109375" style="16" customWidth="1"/>
    <col min="21" max="22" width="10.7109375" style="16" customWidth="1"/>
    <col min="23" max="25" width="9.7109375" style="16" customWidth="1"/>
    <col min="26" max="16384" width="9.140625" style="16"/>
  </cols>
  <sheetData>
    <row r="1" spans="1:25" ht="24.95" customHeight="1">
      <c r="A1" s="120" t="s">
        <v>302</v>
      </c>
    </row>
    <row r="2" spans="1:25" s="32" customFormat="1" ht="24.95" customHeight="1">
      <c r="A2" s="349" t="s">
        <v>264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98" t="s">
        <v>376</v>
      </c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</row>
    <row r="3" spans="1:2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84" customFormat="1" ht="12.75" thickBot="1">
      <c r="A4" s="121" t="s">
        <v>375</v>
      </c>
      <c r="B4" s="123"/>
      <c r="C4" s="123"/>
      <c r="D4" s="123"/>
      <c r="E4" s="122"/>
      <c r="F4" s="122"/>
      <c r="G4" s="122"/>
      <c r="H4" s="122"/>
      <c r="I4" s="122"/>
      <c r="J4" s="122"/>
      <c r="K4" s="124" t="s">
        <v>373</v>
      </c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23.25">
      <c r="A5" s="126" t="s">
        <v>313</v>
      </c>
      <c r="B5" s="126" t="s">
        <v>76</v>
      </c>
      <c r="C5" s="268" t="s">
        <v>77</v>
      </c>
      <c r="D5" s="268" t="s">
        <v>78</v>
      </c>
      <c r="E5" s="413" t="s">
        <v>79</v>
      </c>
      <c r="F5" s="414"/>
      <c r="G5" s="414"/>
      <c r="H5" s="414"/>
      <c r="I5" s="414"/>
      <c r="J5" s="414"/>
      <c r="K5" s="414"/>
      <c r="L5" s="415" t="s">
        <v>164</v>
      </c>
      <c r="M5" s="414"/>
      <c r="N5" s="414"/>
      <c r="O5" s="414"/>
      <c r="P5" s="414"/>
      <c r="Q5" s="414"/>
      <c r="R5" s="414"/>
      <c r="S5" s="414"/>
      <c r="T5" s="414"/>
      <c r="U5" s="414"/>
      <c r="V5" s="400"/>
      <c r="W5" s="129" t="s">
        <v>80</v>
      </c>
      <c r="X5" s="270" t="s">
        <v>165</v>
      </c>
      <c r="Y5" s="326" t="s">
        <v>81</v>
      </c>
    </row>
    <row r="6" spans="1:25" ht="18" customHeight="1">
      <c r="A6" s="6"/>
      <c r="B6" s="10" t="s">
        <v>166</v>
      </c>
      <c r="C6" s="64" t="s">
        <v>166</v>
      </c>
      <c r="D6" s="64" t="s">
        <v>103</v>
      </c>
      <c r="E6" s="11" t="s">
        <v>82</v>
      </c>
      <c r="F6" s="6" t="s">
        <v>76</v>
      </c>
      <c r="G6" s="31" t="s">
        <v>83</v>
      </c>
      <c r="H6" s="416" t="s">
        <v>167</v>
      </c>
      <c r="I6" s="417"/>
      <c r="J6" s="31" t="s">
        <v>177</v>
      </c>
      <c r="K6" s="31" t="s">
        <v>84</v>
      </c>
      <c r="L6" s="418" t="s">
        <v>85</v>
      </c>
      <c r="M6" s="420" t="s">
        <v>299</v>
      </c>
      <c r="N6" s="421"/>
      <c r="O6" s="421"/>
      <c r="P6" s="422"/>
      <c r="Q6" s="420" t="s">
        <v>300</v>
      </c>
      <c r="R6" s="421"/>
      <c r="S6" s="421"/>
      <c r="T6" s="421"/>
      <c r="U6" s="421"/>
      <c r="V6" s="422"/>
      <c r="W6" s="7" t="s">
        <v>86</v>
      </c>
      <c r="X6" s="7" t="s">
        <v>86</v>
      </c>
      <c r="Y6" s="7" t="s">
        <v>86</v>
      </c>
    </row>
    <row r="7" spans="1:25" ht="22.5">
      <c r="A7" s="6"/>
      <c r="B7" s="10"/>
      <c r="C7" s="64"/>
      <c r="D7" s="64"/>
      <c r="E7" s="64" t="s">
        <v>61</v>
      </c>
      <c r="F7" s="10"/>
      <c r="G7" s="7"/>
      <c r="H7" s="31" t="s">
        <v>168</v>
      </c>
      <c r="I7" s="31" t="s">
        <v>87</v>
      </c>
      <c r="J7" s="7"/>
      <c r="K7" s="7"/>
      <c r="L7" s="419"/>
      <c r="M7" s="66" t="s">
        <v>88</v>
      </c>
      <c r="N7" s="53" t="s">
        <v>89</v>
      </c>
      <c r="O7" s="420" t="s">
        <v>169</v>
      </c>
      <c r="P7" s="422"/>
      <c r="Q7" s="66" t="s">
        <v>88</v>
      </c>
      <c r="R7" s="53" t="s">
        <v>89</v>
      </c>
      <c r="S7" s="420" t="s">
        <v>169</v>
      </c>
      <c r="T7" s="422"/>
      <c r="U7" s="31" t="s">
        <v>177</v>
      </c>
      <c r="V7" s="31" t="s">
        <v>84</v>
      </c>
      <c r="W7" s="423" t="s">
        <v>170</v>
      </c>
      <c r="X7" s="424" t="s">
        <v>281</v>
      </c>
      <c r="Y7" s="425" t="s">
        <v>171</v>
      </c>
    </row>
    <row r="8" spans="1:25" ht="18" customHeight="1">
      <c r="A8" s="10"/>
      <c r="B8" s="427" t="s">
        <v>90</v>
      </c>
      <c r="C8" s="424" t="s">
        <v>91</v>
      </c>
      <c r="D8" s="424" t="s">
        <v>92</v>
      </c>
      <c r="E8" s="427" t="s">
        <v>93</v>
      </c>
      <c r="F8" s="427" t="s">
        <v>94</v>
      </c>
      <c r="G8" s="427" t="s">
        <v>91</v>
      </c>
      <c r="H8" s="423" t="s">
        <v>95</v>
      </c>
      <c r="I8" s="434" t="s">
        <v>96</v>
      </c>
      <c r="J8" s="427" t="s">
        <v>172</v>
      </c>
      <c r="K8" s="425" t="s">
        <v>374</v>
      </c>
      <c r="L8" s="419" t="s">
        <v>93</v>
      </c>
      <c r="M8" s="427" t="s">
        <v>94</v>
      </c>
      <c r="N8" s="424" t="s">
        <v>98</v>
      </c>
      <c r="O8" s="31" t="s">
        <v>168</v>
      </c>
      <c r="P8" s="11" t="s">
        <v>87</v>
      </c>
      <c r="Q8" s="427" t="s">
        <v>94</v>
      </c>
      <c r="R8" s="424" t="s">
        <v>98</v>
      </c>
      <c r="S8" s="31" t="s">
        <v>168</v>
      </c>
      <c r="T8" s="11" t="s">
        <v>87</v>
      </c>
      <c r="U8" s="424" t="s">
        <v>172</v>
      </c>
      <c r="V8" s="432" t="s">
        <v>97</v>
      </c>
      <c r="W8" s="423"/>
      <c r="X8" s="423"/>
      <c r="Y8" s="426"/>
    </row>
    <row r="9" spans="1:25" ht="18" customHeight="1">
      <c r="A9" s="137" t="s">
        <v>121</v>
      </c>
      <c r="B9" s="428"/>
      <c r="C9" s="429"/>
      <c r="D9" s="429"/>
      <c r="E9" s="428"/>
      <c r="F9" s="430"/>
      <c r="G9" s="428"/>
      <c r="H9" s="429"/>
      <c r="I9" s="428"/>
      <c r="J9" s="428"/>
      <c r="K9" s="435"/>
      <c r="L9" s="436"/>
      <c r="M9" s="430"/>
      <c r="N9" s="431"/>
      <c r="O9" s="54" t="s">
        <v>95</v>
      </c>
      <c r="P9" s="65" t="s">
        <v>96</v>
      </c>
      <c r="Q9" s="430"/>
      <c r="R9" s="431"/>
      <c r="S9" s="55" t="s">
        <v>95</v>
      </c>
      <c r="T9" s="65" t="s">
        <v>96</v>
      </c>
      <c r="U9" s="429"/>
      <c r="V9" s="433"/>
      <c r="W9" s="56" t="s">
        <v>280</v>
      </c>
      <c r="X9" s="56" t="s">
        <v>280</v>
      </c>
      <c r="Y9" s="56" t="s">
        <v>280</v>
      </c>
    </row>
    <row r="10" spans="1:25" s="84" customFormat="1" ht="20.100000000000001" customHeight="1">
      <c r="A10" s="57">
        <v>2016</v>
      </c>
      <c r="B10" s="332">
        <v>958745</v>
      </c>
      <c r="C10" s="333">
        <v>668965</v>
      </c>
      <c r="D10" s="333">
        <f>C10/B10*100</f>
        <v>69.775070534918044</v>
      </c>
      <c r="E10" s="333">
        <v>1</v>
      </c>
      <c r="F10" s="333">
        <v>317382</v>
      </c>
      <c r="G10" s="333">
        <v>164800</v>
      </c>
      <c r="H10" s="333">
        <v>15199</v>
      </c>
      <c r="I10" s="333">
        <v>87142</v>
      </c>
      <c r="J10" s="333">
        <v>5042</v>
      </c>
      <c r="K10" s="333">
        <v>57417</v>
      </c>
      <c r="L10" s="333">
        <v>21</v>
      </c>
      <c r="M10" s="333">
        <v>396735</v>
      </c>
      <c r="N10" s="333">
        <v>303139</v>
      </c>
      <c r="O10" s="333">
        <v>0</v>
      </c>
      <c r="P10" s="333">
        <v>303139</v>
      </c>
      <c r="Q10" s="333">
        <v>244628</v>
      </c>
      <c r="R10" s="333">
        <v>201026</v>
      </c>
      <c r="S10" s="333">
        <v>0</v>
      </c>
      <c r="T10" s="333">
        <v>201026</v>
      </c>
      <c r="U10" s="333">
        <v>0</v>
      </c>
      <c r="V10" s="333">
        <v>0</v>
      </c>
      <c r="W10" s="333">
        <v>7781</v>
      </c>
      <c r="X10" s="333">
        <v>73048</v>
      </c>
      <c r="Y10" s="333">
        <v>87</v>
      </c>
    </row>
    <row r="11" spans="1:25" s="84" customFormat="1" ht="20.100000000000001" customHeight="1">
      <c r="A11" s="57">
        <v>2017</v>
      </c>
      <c r="B11" s="332">
        <v>1060768</v>
      </c>
      <c r="C11" s="333">
        <v>785883</v>
      </c>
      <c r="D11" s="333">
        <v>85</v>
      </c>
      <c r="E11" s="333">
        <v>3.8</v>
      </c>
      <c r="F11" s="333">
        <v>317382</v>
      </c>
      <c r="G11" s="333">
        <v>164800</v>
      </c>
      <c r="H11" s="333">
        <v>15199</v>
      </c>
      <c r="I11" s="333">
        <v>87143</v>
      </c>
      <c r="J11" s="333">
        <v>5042</v>
      </c>
      <c r="K11" s="333">
        <v>57416</v>
      </c>
      <c r="L11" s="333">
        <v>50.3</v>
      </c>
      <c r="M11" s="333">
        <v>498759</v>
      </c>
      <c r="N11" s="333">
        <v>420057</v>
      </c>
      <c r="O11" s="333">
        <v>0</v>
      </c>
      <c r="P11" s="333">
        <v>420057</v>
      </c>
      <c r="Q11" s="333">
        <v>244627</v>
      </c>
      <c r="R11" s="333">
        <v>201026</v>
      </c>
      <c r="S11" s="333">
        <v>0</v>
      </c>
      <c r="T11" s="333">
        <v>201026</v>
      </c>
      <c r="U11" s="333">
        <v>0</v>
      </c>
      <c r="V11" s="333">
        <v>0</v>
      </c>
      <c r="W11" s="333">
        <v>12615</v>
      </c>
      <c r="X11" s="333">
        <v>108472</v>
      </c>
      <c r="Y11" s="333">
        <v>85</v>
      </c>
    </row>
    <row r="12" spans="1:25" ht="20.100000000000001" customHeight="1">
      <c r="A12" s="57">
        <v>2018</v>
      </c>
      <c r="B12" s="334">
        <v>961594</v>
      </c>
      <c r="C12" s="334">
        <v>834539</v>
      </c>
      <c r="D12" s="334">
        <v>87</v>
      </c>
      <c r="E12" s="334">
        <v>0.8</v>
      </c>
      <c r="F12" s="334">
        <v>317382</v>
      </c>
      <c r="G12" s="334">
        <v>164800</v>
      </c>
      <c r="H12" s="334">
        <v>15199</v>
      </c>
      <c r="I12" s="334">
        <v>87143</v>
      </c>
      <c r="J12" s="334">
        <v>5042</v>
      </c>
      <c r="K12" s="334">
        <v>57416</v>
      </c>
      <c r="L12" s="334">
        <v>60.8</v>
      </c>
      <c r="M12" s="334">
        <v>552167</v>
      </c>
      <c r="N12" s="334">
        <v>468713</v>
      </c>
      <c r="O12" s="334">
        <v>0</v>
      </c>
      <c r="P12" s="334">
        <v>468713</v>
      </c>
      <c r="Q12" s="334">
        <v>244627</v>
      </c>
      <c r="R12" s="334">
        <v>201026</v>
      </c>
      <c r="S12" s="334">
        <v>0</v>
      </c>
      <c r="T12" s="334">
        <v>201026</v>
      </c>
      <c r="U12" s="334">
        <v>0</v>
      </c>
      <c r="V12" s="334">
        <v>0</v>
      </c>
      <c r="W12" s="334">
        <v>12615</v>
      </c>
      <c r="X12" s="334">
        <v>108472</v>
      </c>
      <c r="Y12" s="345">
        <v>85</v>
      </c>
    </row>
    <row r="13" spans="1:25" ht="20.100000000000001" customHeight="1">
      <c r="A13" s="57">
        <v>2019</v>
      </c>
      <c r="B13" s="334">
        <v>968163</v>
      </c>
      <c r="C13" s="334">
        <v>838227</v>
      </c>
      <c r="D13" s="334">
        <v>86.6</v>
      </c>
      <c r="E13" s="334">
        <v>0.8</v>
      </c>
      <c r="F13" s="334">
        <v>164800</v>
      </c>
      <c r="G13" s="334">
        <v>164800</v>
      </c>
      <c r="H13" s="334">
        <v>15199</v>
      </c>
      <c r="I13" s="334">
        <v>87143</v>
      </c>
      <c r="J13" s="334">
        <v>5042</v>
      </c>
      <c r="K13" s="334">
        <v>57416</v>
      </c>
      <c r="L13" s="334">
        <v>60.75</v>
      </c>
      <c r="M13" s="334">
        <v>558736</v>
      </c>
      <c r="N13" s="334">
        <v>472401</v>
      </c>
      <c r="O13" s="334">
        <v>0</v>
      </c>
      <c r="P13" s="334">
        <v>472401</v>
      </c>
      <c r="Q13" s="334">
        <v>244627</v>
      </c>
      <c r="R13" s="334">
        <v>201026</v>
      </c>
      <c r="S13" s="334">
        <v>0</v>
      </c>
      <c r="T13" s="334">
        <v>201026</v>
      </c>
      <c r="U13" s="334">
        <v>0</v>
      </c>
      <c r="V13" s="334">
        <v>0</v>
      </c>
      <c r="W13" s="334">
        <v>12615</v>
      </c>
      <c r="X13" s="334">
        <v>108738</v>
      </c>
      <c r="Y13" s="345">
        <v>85</v>
      </c>
    </row>
    <row r="14" spans="1:25" s="84" customFormat="1" ht="20.100000000000001" customHeight="1">
      <c r="A14" s="57">
        <v>2020</v>
      </c>
      <c r="B14" s="334">
        <v>968163</v>
      </c>
      <c r="C14" s="334">
        <v>838227</v>
      </c>
      <c r="D14" s="334">
        <v>86.6</v>
      </c>
      <c r="E14" s="334">
        <v>0.8</v>
      </c>
      <c r="F14" s="334">
        <v>164800</v>
      </c>
      <c r="G14" s="334">
        <v>164800</v>
      </c>
      <c r="H14" s="334">
        <v>15199</v>
      </c>
      <c r="I14" s="334">
        <v>87143</v>
      </c>
      <c r="J14" s="334">
        <v>5042</v>
      </c>
      <c r="K14" s="334">
        <v>57416</v>
      </c>
      <c r="L14" s="334">
        <v>60.75</v>
      </c>
      <c r="M14" s="334">
        <v>558736</v>
      </c>
      <c r="N14" s="334">
        <v>472401</v>
      </c>
      <c r="O14" s="334">
        <v>0</v>
      </c>
      <c r="P14" s="334">
        <v>472401</v>
      </c>
      <c r="Q14" s="334">
        <v>244627</v>
      </c>
      <c r="R14" s="334">
        <v>201026</v>
      </c>
      <c r="S14" s="334">
        <v>0</v>
      </c>
      <c r="T14" s="334">
        <v>201026</v>
      </c>
      <c r="U14" s="334">
        <v>0</v>
      </c>
      <c r="V14" s="334">
        <v>0</v>
      </c>
      <c r="W14" s="334">
        <v>12615</v>
      </c>
      <c r="X14" s="334">
        <v>108738</v>
      </c>
      <c r="Y14" s="345">
        <v>85</v>
      </c>
    </row>
    <row r="15" spans="1:25" s="84" customFormat="1" ht="30" customHeight="1">
      <c r="A15" s="335">
        <v>2021</v>
      </c>
      <c r="B15" s="336">
        <f>SUM(B16:B35)</f>
        <v>968163</v>
      </c>
      <c r="C15" s="336">
        <f>SUM(C16:C35)</f>
        <v>840126</v>
      </c>
      <c r="D15" s="336">
        <f>C15/B15*100</f>
        <v>86.775264082597658</v>
      </c>
      <c r="E15" s="336">
        <v>1</v>
      </c>
      <c r="F15" s="336">
        <f>SUM(F16:F35)</f>
        <v>164800</v>
      </c>
      <c r="G15" s="336">
        <f t="shared" ref="G15:Y15" si="0">SUM(G16:G35)</f>
        <v>164800</v>
      </c>
      <c r="H15" s="336">
        <f t="shared" si="0"/>
        <v>15199</v>
      </c>
      <c r="I15" s="336">
        <f t="shared" si="0"/>
        <v>87143</v>
      </c>
      <c r="J15" s="336">
        <f t="shared" si="0"/>
        <v>5042</v>
      </c>
      <c r="K15" s="336">
        <f t="shared" si="0"/>
        <v>57416</v>
      </c>
      <c r="L15" s="336">
        <f t="shared" si="0"/>
        <v>30.9</v>
      </c>
      <c r="M15" s="336">
        <f t="shared" si="0"/>
        <v>558736</v>
      </c>
      <c r="N15" s="336">
        <f t="shared" si="0"/>
        <v>474300</v>
      </c>
      <c r="O15" s="336">
        <f t="shared" si="0"/>
        <v>0</v>
      </c>
      <c r="P15" s="336">
        <f t="shared" si="0"/>
        <v>474300</v>
      </c>
      <c r="Q15" s="336">
        <f t="shared" si="0"/>
        <v>244627</v>
      </c>
      <c r="R15" s="336">
        <f t="shared" si="0"/>
        <v>201026</v>
      </c>
      <c r="S15" s="336">
        <f t="shared" si="0"/>
        <v>0</v>
      </c>
      <c r="T15" s="336">
        <f t="shared" si="0"/>
        <v>201026</v>
      </c>
      <c r="U15" s="336">
        <f t="shared" si="0"/>
        <v>0</v>
      </c>
      <c r="V15" s="336">
        <f t="shared" si="0"/>
        <v>0</v>
      </c>
      <c r="W15" s="336">
        <f t="shared" si="0"/>
        <v>12615</v>
      </c>
      <c r="X15" s="336">
        <f t="shared" si="0"/>
        <v>108738</v>
      </c>
      <c r="Y15" s="346">
        <f t="shared" si="0"/>
        <v>85</v>
      </c>
    </row>
    <row r="16" spans="1:25" s="18" customFormat="1" ht="20.100000000000001" customHeight="1">
      <c r="A16" s="34" t="s">
        <v>128</v>
      </c>
      <c r="B16" s="327">
        <f t="shared" ref="B16:B35" si="1">F16+M16+Q16</f>
        <v>116373</v>
      </c>
      <c r="C16" s="327">
        <v>116373</v>
      </c>
      <c r="D16" s="327">
        <v>100</v>
      </c>
      <c r="E16" s="328" t="s">
        <v>304</v>
      </c>
      <c r="F16" s="327">
        <v>7859</v>
      </c>
      <c r="G16" s="327">
        <v>7859</v>
      </c>
      <c r="H16" s="327">
        <v>4</v>
      </c>
      <c r="I16" s="327">
        <v>1950</v>
      </c>
      <c r="J16" s="327">
        <v>780</v>
      </c>
      <c r="K16" s="327">
        <v>5125</v>
      </c>
      <c r="L16" s="337">
        <v>1.2</v>
      </c>
      <c r="M16" s="327">
        <v>56303</v>
      </c>
      <c r="N16" s="327">
        <v>56303</v>
      </c>
      <c r="O16" s="327">
        <v>0</v>
      </c>
      <c r="P16" s="327">
        <v>56303</v>
      </c>
      <c r="Q16" s="327">
        <v>52211</v>
      </c>
      <c r="R16" s="327">
        <v>52211</v>
      </c>
      <c r="S16" s="327">
        <v>0</v>
      </c>
      <c r="T16" s="327">
        <v>52211</v>
      </c>
      <c r="U16" s="327">
        <v>0</v>
      </c>
      <c r="V16" s="327">
        <v>0</v>
      </c>
      <c r="W16" s="338">
        <v>782</v>
      </c>
      <c r="X16" s="327">
        <v>22943</v>
      </c>
      <c r="Y16" s="347">
        <v>4</v>
      </c>
    </row>
    <row r="17" spans="1:25" s="18" customFormat="1" ht="20.100000000000001" customHeight="1">
      <c r="A17" s="34" t="s">
        <v>129</v>
      </c>
      <c r="B17" s="327">
        <f t="shared" si="1"/>
        <v>4214</v>
      </c>
      <c r="C17" s="327">
        <f t="shared" ref="C17:C35" si="2">G17+N17+R17</f>
        <v>1283</v>
      </c>
      <c r="D17" s="327">
        <v>30</v>
      </c>
      <c r="E17" s="328" t="s">
        <v>304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37">
        <v>0.7</v>
      </c>
      <c r="M17" s="327">
        <v>4214</v>
      </c>
      <c r="N17" s="327">
        <v>1283</v>
      </c>
      <c r="O17" s="327">
        <v>0</v>
      </c>
      <c r="P17" s="327">
        <v>1283</v>
      </c>
      <c r="Q17" s="327">
        <v>0</v>
      </c>
      <c r="R17" s="327">
        <v>0</v>
      </c>
      <c r="S17" s="327">
        <v>0</v>
      </c>
      <c r="T17" s="327">
        <v>0</v>
      </c>
      <c r="U17" s="327">
        <v>0</v>
      </c>
      <c r="V17" s="327">
        <v>0</v>
      </c>
      <c r="W17" s="338">
        <v>29</v>
      </c>
      <c r="X17" s="327">
        <v>303</v>
      </c>
      <c r="Y17" s="342">
        <v>0</v>
      </c>
    </row>
    <row r="18" spans="1:25" s="18" customFormat="1" ht="20.100000000000001" customHeight="1">
      <c r="A18" s="34" t="s">
        <v>242</v>
      </c>
      <c r="B18" s="327">
        <f t="shared" si="1"/>
        <v>27400</v>
      </c>
      <c r="C18" s="327">
        <f t="shared" si="2"/>
        <v>27400</v>
      </c>
      <c r="D18" s="327">
        <v>100</v>
      </c>
      <c r="E18" s="328" t="s">
        <v>304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37">
        <v>1.1000000000000001</v>
      </c>
      <c r="M18" s="327">
        <v>27400</v>
      </c>
      <c r="N18" s="327">
        <v>27400</v>
      </c>
      <c r="O18" s="327">
        <v>0</v>
      </c>
      <c r="P18" s="327">
        <v>27400</v>
      </c>
      <c r="Q18" s="327">
        <v>0</v>
      </c>
      <c r="R18" s="327">
        <v>0</v>
      </c>
      <c r="S18" s="327">
        <v>0</v>
      </c>
      <c r="T18" s="327">
        <v>0</v>
      </c>
      <c r="U18" s="327">
        <v>0</v>
      </c>
      <c r="V18" s="327">
        <v>0</v>
      </c>
      <c r="W18" s="338">
        <v>0</v>
      </c>
      <c r="X18" s="327">
        <v>488</v>
      </c>
      <c r="Y18" s="342">
        <v>0</v>
      </c>
    </row>
    <row r="19" spans="1:25" s="18" customFormat="1" ht="20.100000000000001" customHeight="1">
      <c r="A19" s="34" t="s">
        <v>69</v>
      </c>
      <c r="B19" s="327">
        <f t="shared" si="1"/>
        <v>6439</v>
      </c>
      <c r="C19" s="327">
        <f t="shared" si="2"/>
        <v>4618</v>
      </c>
      <c r="D19" s="327">
        <v>72</v>
      </c>
      <c r="E19" s="328" t="s">
        <v>304</v>
      </c>
      <c r="F19" s="327">
        <v>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37">
        <v>0.7</v>
      </c>
      <c r="M19" s="327">
        <v>6072</v>
      </c>
      <c r="N19" s="327">
        <v>4251</v>
      </c>
      <c r="O19" s="327">
        <v>0</v>
      </c>
      <c r="P19" s="327">
        <v>4251</v>
      </c>
      <c r="Q19" s="327">
        <v>367</v>
      </c>
      <c r="R19" s="327">
        <v>367</v>
      </c>
      <c r="S19" s="327">
        <v>0</v>
      </c>
      <c r="T19" s="327">
        <v>367</v>
      </c>
      <c r="U19" s="327">
        <v>0</v>
      </c>
      <c r="V19" s="327">
        <v>0</v>
      </c>
      <c r="W19" s="338">
        <v>69</v>
      </c>
      <c r="X19" s="327">
        <v>303</v>
      </c>
      <c r="Y19" s="342">
        <v>0</v>
      </c>
    </row>
    <row r="20" spans="1:25" s="18" customFormat="1" ht="20.100000000000001" customHeight="1">
      <c r="A20" s="34" t="s">
        <v>131</v>
      </c>
      <c r="B20" s="327">
        <f t="shared" si="1"/>
        <v>133333</v>
      </c>
      <c r="C20" s="327">
        <f t="shared" si="2"/>
        <v>125909</v>
      </c>
      <c r="D20" s="327">
        <v>94</v>
      </c>
      <c r="E20" s="328" t="s">
        <v>304</v>
      </c>
      <c r="F20" s="327">
        <v>29280</v>
      </c>
      <c r="G20" s="327">
        <v>29280</v>
      </c>
      <c r="H20" s="327">
        <v>12</v>
      </c>
      <c r="I20" s="327">
        <v>16409</v>
      </c>
      <c r="J20" s="327">
        <v>2001</v>
      </c>
      <c r="K20" s="327">
        <v>10858</v>
      </c>
      <c r="L20" s="337">
        <v>1.5</v>
      </c>
      <c r="M20" s="327">
        <v>95454</v>
      </c>
      <c r="N20" s="327">
        <v>95454</v>
      </c>
      <c r="O20" s="327">
        <v>0</v>
      </c>
      <c r="P20" s="327">
        <v>95454</v>
      </c>
      <c r="Q20" s="327">
        <v>8599</v>
      </c>
      <c r="R20" s="327">
        <v>1175</v>
      </c>
      <c r="S20" s="327">
        <v>0</v>
      </c>
      <c r="T20" s="327">
        <v>1175</v>
      </c>
      <c r="U20" s="327">
        <v>0</v>
      </c>
      <c r="V20" s="327">
        <v>0</v>
      </c>
      <c r="W20" s="338">
        <v>658</v>
      </c>
      <c r="X20" s="327">
        <v>5120</v>
      </c>
      <c r="Y20" s="342">
        <v>6</v>
      </c>
    </row>
    <row r="21" spans="1:25" s="18" customFormat="1" ht="20.100000000000001" customHeight="1">
      <c r="A21" s="34" t="s">
        <v>132</v>
      </c>
      <c r="B21" s="327">
        <f t="shared" si="1"/>
        <v>12200</v>
      </c>
      <c r="C21" s="327">
        <f t="shared" si="2"/>
        <v>12200</v>
      </c>
      <c r="D21" s="327">
        <v>100</v>
      </c>
      <c r="E21" s="328" t="s">
        <v>304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37">
        <v>0.7</v>
      </c>
      <c r="M21" s="327">
        <v>12200</v>
      </c>
      <c r="N21" s="327">
        <v>12200</v>
      </c>
      <c r="O21" s="327">
        <v>0</v>
      </c>
      <c r="P21" s="327">
        <v>12200</v>
      </c>
      <c r="Q21" s="327">
        <v>0</v>
      </c>
      <c r="R21" s="327">
        <v>0</v>
      </c>
      <c r="S21" s="327">
        <v>0</v>
      </c>
      <c r="T21" s="327">
        <v>0</v>
      </c>
      <c r="U21" s="327">
        <v>0</v>
      </c>
      <c r="V21" s="327">
        <v>0</v>
      </c>
      <c r="W21" s="338">
        <v>0</v>
      </c>
      <c r="X21" s="327">
        <v>400</v>
      </c>
      <c r="Y21" s="342">
        <v>0</v>
      </c>
    </row>
    <row r="22" spans="1:25" s="18" customFormat="1" ht="20.100000000000001" customHeight="1">
      <c r="A22" s="34" t="s">
        <v>133</v>
      </c>
      <c r="B22" s="327">
        <f t="shared" si="1"/>
        <v>42762</v>
      </c>
      <c r="C22" s="327">
        <f t="shared" si="2"/>
        <v>22391</v>
      </c>
      <c r="D22" s="327">
        <v>52</v>
      </c>
      <c r="E22" s="328" t="s">
        <v>304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37">
        <v>2.4</v>
      </c>
      <c r="M22" s="327">
        <v>41658</v>
      </c>
      <c r="N22" s="327">
        <v>21287</v>
      </c>
      <c r="O22" s="327">
        <v>0</v>
      </c>
      <c r="P22" s="327">
        <v>21287</v>
      </c>
      <c r="Q22" s="327">
        <v>1104</v>
      </c>
      <c r="R22" s="327">
        <v>1104</v>
      </c>
      <c r="S22" s="327">
        <v>0</v>
      </c>
      <c r="T22" s="327">
        <v>1104</v>
      </c>
      <c r="U22" s="327">
        <v>0</v>
      </c>
      <c r="V22" s="327">
        <v>0</v>
      </c>
      <c r="W22" s="338">
        <v>605</v>
      </c>
      <c r="X22" s="327">
        <v>3958</v>
      </c>
      <c r="Y22" s="342">
        <v>0</v>
      </c>
    </row>
    <row r="23" spans="1:25" s="18" customFormat="1" ht="20.100000000000001" customHeight="1">
      <c r="A23" s="34" t="s">
        <v>243</v>
      </c>
      <c r="B23" s="327">
        <f t="shared" si="1"/>
        <v>15352</v>
      </c>
      <c r="C23" s="327">
        <f t="shared" si="2"/>
        <v>15352</v>
      </c>
      <c r="D23" s="327">
        <v>100</v>
      </c>
      <c r="E23" s="328" t="s">
        <v>304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37">
        <v>0.5</v>
      </c>
      <c r="M23" s="327">
        <v>15352</v>
      </c>
      <c r="N23" s="327">
        <v>15352</v>
      </c>
      <c r="O23" s="327">
        <v>0</v>
      </c>
      <c r="P23" s="327">
        <v>15352</v>
      </c>
      <c r="Q23" s="327">
        <v>0</v>
      </c>
      <c r="R23" s="327">
        <v>0</v>
      </c>
      <c r="S23" s="327">
        <v>0</v>
      </c>
      <c r="T23" s="327">
        <v>0</v>
      </c>
      <c r="U23" s="327">
        <v>0</v>
      </c>
      <c r="V23" s="327">
        <v>0</v>
      </c>
      <c r="W23" s="338">
        <v>293</v>
      </c>
      <c r="X23" s="327">
        <v>466</v>
      </c>
      <c r="Y23" s="342">
        <v>0</v>
      </c>
    </row>
    <row r="24" spans="1:25" s="18" customFormat="1" ht="20.100000000000001" customHeight="1">
      <c r="A24" s="34" t="s">
        <v>135</v>
      </c>
      <c r="B24" s="327">
        <f t="shared" si="1"/>
        <v>21250</v>
      </c>
      <c r="C24" s="327">
        <f t="shared" si="2"/>
        <v>21250</v>
      </c>
      <c r="D24" s="327">
        <v>100</v>
      </c>
      <c r="E24" s="328" t="s">
        <v>304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37">
        <v>1.5</v>
      </c>
      <c r="M24" s="327">
        <v>21250</v>
      </c>
      <c r="N24" s="327">
        <v>21250</v>
      </c>
      <c r="O24" s="327">
        <v>0</v>
      </c>
      <c r="P24" s="327">
        <v>21250</v>
      </c>
      <c r="Q24" s="327">
        <v>0</v>
      </c>
      <c r="R24" s="327">
        <v>0</v>
      </c>
      <c r="S24" s="327">
        <v>0</v>
      </c>
      <c r="T24" s="327">
        <v>0</v>
      </c>
      <c r="U24" s="327">
        <v>0</v>
      </c>
      <c r="V24" s="327">
        <v>0</v>
      </c>
      <c r="W24" s="338">
        <v>192</v>
      </c>
      <c r="X24" s="327">
        <v>505</v>
      </c>
      <c r="Y24" s="342">
        <v>0</v>
      </c>
    </row>
    <row r="25" spans="1:25" s="18" customFormat="1" ht="20.100000000000001" customHeight="1">
      <c r="A25" s="34" t="s">
        <v>136</v>
      </c>
      <c r="B25" s="327">
        <f t="shared" si="1"/>
        <v>46880</v>
      </c>
      <c r="C25" s="327">
        <f t="shared" si="2"/>
        <v>34597</v>
      </c>
      <c r="D25" s="327">
        <v>74</v>
      </c>
      <c r="E25" s="328" t="s">
        <v>304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37">
        <v>1.3</v>
      </c>
      <c r="M25" s="327">
        <v>35383</v>
      </c>
      <c r="N25" s="327">
        <v>23100</v>
      </c>
      <c r="O25" s="327">
        <v>0</v>
      </c>
      <c r="P25" s="327">
        <v>23100</v>
      </c>
      <c r="Q25" s="327">
        <v>11497</v>
      </c>
      <c r="R25" s="327">
        <v>11497</v>
      </c>
      <c r="S25" s="327">
        <v>0</v>
      </c>
      <c r="T25" s="327">
        <v>11497</v>
      </c>
      <c r="U25" s="327">
        <v>0</v>
      </c>
      <c r="V25" s="327">
        <v>0</v>
      </c>
      <c r="W25" s="338">
        <v>975</v>
      </c>
      <c r="X25" s="327">
        <v>1518</v>
      </c>
      <c r="Y25" s="342">
        <v>0</v>
      </c>
    </row>
    <row r="26" spans="1:25" s="18" customFormat="1" ht="20.100000000000001" customHeight="1">
      <c r="A26" s="34" t="s">
        <v>137</v>
      </c>
      <c r="B26" s="327">
        <f t="shared" si="1"/>
        <v>58032</v>
      </c>
      <c r="C26" s="327">
        <f t="shared" si="2"/>
        <v>59931</v>
      </c>
      <c r="D26" s="327">
        <v>100</v>
      </c>
      <c r="E26" s="328" t="s">
        <v>304</v>
      </c>
      <c r="F26" s="327">
        <v>14091</v>
      </c>
      <c r="G26" s="327">
        <v>14091</v>
      </c>
      <c r="H26" s="327">
        <v>2427</v>
      </c>
      <c r="I26" s="327">
        <v>6337</v>
      </c>
      <c r="J26" s="327">
        <v>1949</v>
      </c>
      <c r="K26" s="327">
        <v>3378</v>
      </c>
      <c r="L26" s="337">
        <v>0.8</v>
      </c>
      <c r="M26" s="327">
        <v>38326</v>
      </c>
      <c r="N26" s="339">
        <f>SUM(O26:P26)</f>
        <v>40225</v>
      </c>
      <c r="O26" s="339">
        <v>0</v>
      </c>
      <c r="P26" s="339">
        <f>38326+1899</f>
        <v>40225</v>
      </c>
      <c r="Q26" s="327">
        <v>5615</v>
      </c>
      <c r="R26" s="327">
        <v>5615</v>
      </c>
      <c r="S26" s="327">
        <v>0</v>
      </c>
      <c r="T26" s="327">
        <v>5615</v>
      </c>
      <c r="U26" s="327">
        <v>0</v>
      </c>
      <c r="V26" s="327">
        <v>0</v>
      </c>
      <c r="W26" s="338">
        <v>548</v>
      </c>
      <c r="X26" s="327">
        <v>4762</v>
      </c>
      <c r="Y26" s="342">
        <v>10</v>
      </c>
    </row>
    <row r="27" spans="1:25" s="30" customFormat="1" ht="20.100000000000001" customHeight="1">
      <c r="A27" s="34" t="s">
        <v>244</v>
      </c>
      <c r="B27" s="327">
        <f t="shared" si="1"/>
        <v>16598</v>
      </c>
      <c r="C27" s="327">
        <f t="shared" si="2"/>
        <v>16598</v>
      </c>
      <c r="D27" s="327">
        <v>100</v>
      </c>
      <c r="E27" s="328" t="s">
        <v>304</v>
      </c>
      <c r="F27" s="327">
        <v>0</v>
      </c>
      <c r="G27" s="327">
        <v>0</v>
      </c>
      <c r="H27" s="327">
        <v>0</v>
      </c>
      <c r="I27" s="327">
        <v>0</v>
      </c>
      <c r="J27" s="327">
        <v>0</v>
      </c>
      <c r="K27" s="327">
        <v>0</v>
      </c>
      <c r="L27" s="337">
        <v>0.4</v>
      </c>
      <c r="M27" s="327">
        <v>16598</v>
      </c>
      <c r="N27" s="327">
        <v>16598</v>
      </c>
      <c r="O27" s="327">
        <v>0</v>
      </c>
      <c r="P27" s="327">
        <v>16598</v>
      </c>
      <c r="Q27" s="327">
        <v>0</v>
      </c>
      <c r="R27" s="327">
        <v>0</v>
      </c>
      <c r="S27" s="327">
        <v>0</v>
      </c>
      <c r="T27" s="327">
        <v>0</v>
      </c>
      <c r="U27" s="327">
        <v>0</v>
      </c>
      <c r="V27" s="327">
        <v>0</v>
      </c>
      <c r="W27" s="338">
        <v>0</v>
      </c>
      <c r="X27" s="327">
        <v>340</v>
      </c>
      <c r="Y27" s="342">
        <v>0</v>
      </c>
    </row>
    <row r="28" spans="1:25" s="18" customFormat="1" ht="20.100000000000001" customHeight="1">
      <c r="A28" s="34" t="s">
        <v>139</v>
      </c>
      <c r="B28" s="327">
        <f t="shared" si="1"/>
        <v>17670</v>
      </c>
      <c r="C28" s="327">
        <f t="shared" si="2"/>
        <v>17670</v>
      </c>
      <c r="D28" s="327">
        <v>100</v>
      </c>
      <c r="E28" s="328" t="s">
        <v>304</v>
      </c>
      <c r="F28" s="327">
        <v>0</v>
      </c>
      <c r="G28" s="327">
        <v>0</v>
      </c>
      <c r="H28" s="327">
        <v>0</v>
      </c>
      <c r="I28" s="327">
        <v>0</v>
      </c>
      <c r="J28" s="327">
        <v>0</v>
      </c>
      <c r="K28" s="327">
        <v>0</v>
      </c>
      <c r="L28" s="337">
        <v>0.6</v>
      </c>
      <c r="M28" s="327">
        <v>17670</v>
      </c>
      <c r="N28" s="327">
        <v>17670</v>
      </c>
      <c r="O28" s="327">
        <v>0</v>
      </c>
      <c r="P28" s="327">
        <v>17670</v>
      </c>
      <c r="Q28" s="327">
        <v>0</v>
      </c>
      <c r="R28" s="327">
        <v>0</v>
      </c>
      <c r="S28" s="327">
        <v>0</v>
      </c>
      <c r="T28" s="327">
        <v>0</v>
      </c>
      <c r="U28" s="327">
        <v>0</v>
      </c>
      <c r="V28" s="327">
        <v>0</v>
      </c>
      <c r="W28" s="338">
        <v>0</v>
      </c>
      <c r="X28" s="327">
        <v>323</v>
      </c>
      <c r="Y28" s="342">
        <v>0</v>
      </c>
    </row>
    <row r="29" spans="1:25" s="18" customFormat="1" ht="20.100000000000001" customHeight="1">
      <c r="A29" s="34" t="s">
        <v>140</v>
      </c>
      <c r="B29" s="327">
        <f t="shared" si="1"/>
        <v>155569</v>
      </c>
      <c r="C29" s="327">
        <f t="shared" si="2"/>
        <v>114113</v>
      </c>
      <c r="D29" s="327">
        <v>73</v>
      </c>
      <c r="E29" s="328" t="s">
        <v>304</v>
      </c>
      <c r="F29" s="327">
        <v>55312</v>
      </c>
      <c r="G29" s="327">
        <v>55312</v>
      </c>
      <c r="H29" s="327">
        <v>6213</v>
      </c>
      <c r="I29" s="327">
        <v>30410</v>
      </c>
      <c r="J29" s="327">
        <v>152</v>
      </c>
      <c r="K29" s="327">
        <v>18537</v>
      </c>
      <c r="L29" s="337">
        <v>3.2</v>
      </c>
      <c r="M29" s="327">
        <v>55807</v>
      </c>
      <c r="N29" s="327">
        <v>31973</v>
      </c>
      <c r="O29" s="327">
        <v>0</v>
      </c>
      <c r="P29" s="327">
        <v>31973</v>
      </c>
      <c r="Q29" s="327">
        <v>44450</v>
      </c>
      <c r="R29" s="327">
        <v>26828</v>
      </c>
      <c r="S29" s="327">
        <v>0</v>
      </c>
      <c r="T29" s="327">
        <v>26828</v>
      </c>
      <c r="U29" s="327">
        <v>0</v>
      </c>
      <c r="V29" s="327">
        <v>0</v>
      </c>
      <c r="W29" s="338">
        <v>2274</v>
      </c>
      <c r="X29" s="327">
        <v>26151</v>
      </c>
      <c r="Y29" s="342">
        <v>32</v>
      </c>
    </row>
    <row r="30" spans="1:25" s="18" customFormat="1" ht="20.100000000000001" customHeight="1">
      <c r="A30" s="34" t="s">
        <v>141</v>
      </c>
      <c r="B30" s="327">
        <f t="shared" si="1"/>
        <v>102626</v>
      </c>
      <c r="C30" s="327">
        <f t="shared" si="2"/>
        <v>75281</v>
      </c>
      <c r="D30" s="327">
        <v>73</v>
      </c>
      <c r="E30" s="328" t="s">
        <v>304</v>
      </c>
      <c r="F30" s="327">
        <v>36495</v>
      </c>
      <c r="G30" s="327">
        <v>36495</v>
      </c>
      <c r="H30" s="327">
        <v>4099</v>
      </c>
      <c r="I30" s="327">
        <v>20069</v>
      </c>
      <c r="J30" s="327">
        <v>100</v>
      </c>
      <c r="K30" s="327">
        <v>12227</v>
      </c>
      <c r="L30" s="337">
        <v>2.9</v>
      </c>
      <c r="M30" s="327">
        <v>36811</v>
      </c>
      <c r="N30" s="327">
        <v>21090</v>
      </c>
      <c r="O30" s="327">
        <v>0</v>
      </c>
      <c r="P30" s="327">
        <v>21090</v>
      </c>
      <c r="Q30" s="327">
        <v>29320</v>
      </c>
      <c r="R30" s="327">
        <v>17696</v>
      </c>
      <c r="S30" s="327">
        <v>0</v>
      </c>
      <c r="T30" s="327">
        <v>17696</v>
      </c>
      <c r="U30" s="327">
        <v>0</v>
      </c>
      <c r="V30" s="327">
        <v>0</v>
      </c>
      <c r="W30" s="338">
        <v>1499</v>
      </c>
      <c r="X30" s="327">
        <v>16638</v>
      </c>
      <c r="Y30" s="342">
        <v>21</v>
      </c>
    </row>
    <row r="31" spans="1:25" s="18" customFormat="1" ht="20.100000000000001" customHeight="1">
      <c r="A31" s="34" t="s">
        <v>245</v>
      </c>
      <c r="B31" s="327">
        <f t="shared" si="1"/>
        <v>890</v>
      </c>
      <c r="C31" s="327">
        <f t="shared" si="2"/>
        <v>890</v>
      </c>
      <c r="D31" s="327">
        <v>100</v>
      </c>
      <c r="E31" s="328" t="s">
        <v>304</v>
      </c>
      <c r="F31" s="327">
        <v>0</v>
      </c>
      <c r="G31" s="327">
        <v>0</v>
      </c>
      <c r="H31" s="327">
        <v>0</v>
      </c>
      <c r="I31" s="327">
        <v>0</v>
      </c>
      <c r="J31" s="327">
        <v>0</v>
      </c>
      <c r="K31" s="327">
        <v>0</v>
      </c>
      <c r="L31" s="337">
        <v>4.9000000000000004</v>
      </c>
      <c r="M31" s="327">
        <v>890</v>
      </c>
      <c r="N31" s="327">
        <v>890</v>
      </c>
      <c r="O31" s="327">
        <v>0</v>
      </c>
      <c r="P31" s="327">
        <v>890</v>
      </c>
      <c r="Q31" s="327">
        <v>0</v>
      </c>
      <c r="R31" s="327">
        <v>0</v>
      </c>
      <c r="S31" s="327">
        <v>0</v>
      </c>
      <c r="T31" s="327">
        <v>0</v>
      </c>
      <c r="U31" s="327">
        <v>0</v>
      </c>
      <c r="V31" s="327">
        <v>0</v>
      </c>
      <c r="W31" s="338">
        <v>20</v>
      </c>
      <c r="X31" s="327">
        <v>3931</v>
      </c>
      <c r="Y31" s="342">
        <v>0</v>
      </c>
    </row>
    <row r="32" spans="1:25" s="18" customFormat="1" ht="20.100000000000001" customHeight="1">
      <c r="A32" s="34" t="s">
        <v>143</v>
      </c>
      <c r="B32" s="327">
        <f t="shared" si="1"/>
        <v>20342</v>
      </c>
      <c r="C32" s="327">
        <f t="shared" si="2"/>
        <v>20342</v>
      </c>
      <c r="D32" s="327">
        <v>100</v>
      </c>
      <c r="E32" s="328" t="s">
        <v>304</v>
      </c>
      <c r="F32" s="327">
        <v>0</v>
      </c>
      <c r="G32" s="327">
        <v>0</v>
      </c>
      <c r="H32" s="327">
        <v>0</v>
      </c>
      <c r="I32" s="327">
        <v>0</v>
      </c>
      <c r="J32" s="327">
        <v>0</v>
      </c>
      <c r="K32" s="327">
        <v>0</v>
      </c>
      <c r="L32" s="337">
        <v>3.2</v>
      </c>
      <c r="M32" s="327">
        <v>20342</v>
      </c>
      <c r="N32" s="327">
        <v>20342</v>
      </c>
      <c r="O32" s="327">
        <v>0</v>
      </c>
      <c r="P32" s="327">
        <v>20342</v>
      </c>
      <c r="Q32" s="327">
        <v>0</v>
      </c>
      <c r="R32" s="327">
        <v>0</v>
      </c>
      <c r="S32" s="327">
        <v>0</v>
      </c>
      <c r="T32" s="327">
        <v>0</v>
      </c>
      <c r="U32" s="327">
        <v>0</v>
      </c>
      <c r="V32" s="327">
        <v>0</v>
      </c>
      <c r="W32" s="338">
        <v>452</v>
      </c>
      <c r="X32" s="327">
        <v>5773</v>
      </c>
      <c r="Y32" s="342">
        <v>0</v>
      </c>
    </row>
    <row r="33" spans="1:25" s="18" customFormat="1" ht="20.100000000000001" customHeight="1">
      <c r="A33" s="34" t="s">
        <v>144</v>
      </c>
      <c r="B33" s="327">
        <f t="shared" si="1"/>
        <v>45935</v>
      </c>
      <c r="C33" s="327">
        <f t="shared" si="2"/>
        <v>33697</v>
      </c>
      <c r="D33" s="327">
        <v>73</v>
      </c>
      <c r="E33" s="328" t="s">
        <v>304</v>
      </c>
      <c r="F33" s="327">
        <v>16338</v>
      </c>
      <c r="G33" s="327">
        <v>16338</v>
      </c>
      <c r="H33" s="327">
        <v>1834</v>
      </c>
      <c r="I33" s="327">
        <v>8987</v>
      </c>
      <c r="J33" s="327">
        <v>45</v>
      </c>
      <c r="K33" s="327">
        <v>5472</v>
      </c>
      <c r="L33" s="337">
        <v>1.5</v>
      </c>
      <c r="M33" s="327">
        <v>16475</v>
      </c>
      <c r="N33" s="327">
        <v>9439</v>
      </c>
      <c r="O33" s="327">
        <v>0</v>
      </c>
      <c r="P33" s="327">
        <v>9439</v>
      </c>
      <c r="Q33" s="327">
        <v>13122</v>
      </c>
      <c r="R33" s="327">
        <v>7920</v>
      </c>
      <c r="S33" s="327">
        <v>0</v>
      </c>
      <c r="T33" s="327">
        <v>7920</v>
      </c>
      <c r="U33" s="327">
        <v>0</v>
      </c>
      <c r="V33" s="327">
        <v>0</v>
      </c>
      <c r="W33" s="338">
        <v>672</v>
      </c>
      <c r="X33" s="327">
        <v>9347</v>
      </c>
      <c r="Y33" s="342">
        <v>9</v>
      </c>
    </row>
    <row r="34" spans="1:25" s="18" customFormat="1" ht="20.100000000000001" customHeight="1">
      <c r="A34" s="34" t="s">
        <v>145</v>
      </c>
      <c r="B34" s="327">
        <f t="shared" si="1"/>
        <v>15263</v>
      </c>
      <c r="C34" s="327">
        <f t="shared" si="2"/>
        <v>11196</v>
      </c>
      <c r="D34" s="329">
        <v>73</v>
      </c>
      <c r="E34" s="328" t="s">
        <v>304</v>
      </c>
      <c r="F34" s="329">
        <v>5425</v>
      </c>
      <c r="G34" s="329">
        <v>5425</v>
      </c>
      <c r="H34" s="329">
        <v>610</v>
      </c>
      <c r="I34" s="329">
        <v>2981</v>
      </c>
      <c r="J34" s="329">
        <v>15</v>
      </c>
      <c r="K34" s="329">
        <v>1819</v>
      </c>
      <c r="L34" s="340">
        <v>1.8</v>
      </c>
      <c r="M34" s="329">
        <v>5476</v>
      </c>
      <c r="N34" s="329">
        <v>3138</v>
      </c>
      <c r="O34" s="327">
        <v>0</v>
      </c>
      <c r="P34" s="329">
        <v>3138</v>
      </c>
      <c r="Q34" s="329">
        <v>4362</v>
      </c>
      <c r="R34" s="329">
        <v>2633</v>
      </c>
      <c r="S34" s="327">
        <v>0</v>
      </c>
      <c r="T34" s="329">
        <v>2633</v>
      </c>
      <c r="U34" s="327">
        <v>0</v>
      </c>
      <c r="V34" s="327">
        <v>0</v>
      </c>
      <c r="W34" s="275">
        <v>223</v>
      </c>
      <c r="X34" s="342">
        <v>5093</v>
      </c>
      <c r="Y34" s="342">
        <v>3</v>
      </c>
    </row>
    <row r="35" spans="1:25" s="18" customFormat="1" ht="20.100000000000001" customHeight="1">
      <c r="A35" s="35" t="s">
        <v>70</v>
      </c>
      <c r="B35" s="330">
        <f t="shared" si="1"/>
        <v>109035</v>
      </c>
      <c r="C35" s="330">
        <f t="shared" si="2"/>
        <v>109035</v>
      </c>
      <c r="D35" s="331">
        <v>100</v>
      </c>
      <c r="E35" s="330" t="s">
        <v>305</v>
      </c>
      <c r="F35" s="330">
        <v>0</v>
      </c>
      <c r="G35" s="330">
        <v>0</v>
      </c>
      <c r="H35" s="330">
        <v>0</v>
      </c>
      <c r="I35" s="330">
        <v>0</v>
      </c>
      <c r="J35" s="330">
        <v>0</v>
      </c>
      <c r="K35" s="330">
        <v>0</v>
      </c>
      <c r="L35" s="341">
        <v>0</v>
      </c>
      <c r="M35" s="331">
        <v>35055</v>
      </c>
      <c r="N35" s="331">
        <v>35055</v>
      </c>
      <c r="O35" s="330">
        <v>0</v>
      </c>
      <c r="P35" s="331">
        <v>35055</v>
      </c>
      <c r="Q35" s="331">
        <v>73980</v>
      </c>
      <c r="R35" s="331">
        <v>73980</v>
      </c>
      <c r="S35" s="330">
        <v>0</v>
      </c>
      <c r="T35" s="331">
        <v>73980</v>
      </c>
      <c r="U35" s="330">
        <v>0</v>
      </c>
      <c r="V35" s="330">
        <v>0</v>
      </c>
      <c r="W35" s="343">
        <v>3324</v>
      </c>
      <c r="X35" s="344">
        <v>376</v>
      </c>
      <c r="Y35" s="344">
        <v>0</v>
      </c>
    </row>
    <row r="36" spans="1:25" s="84" customFormat="1" ht="13.5" customHeight="1">
      <c r="A36" s="228" t="s">
        <v>328</v>
      </c>
      <c r="K36" s="294"/>
      <c r="L36" s="403" t="s">
        <v>146</v>
      </c>
      <c r="M36" s="403"/>
      <c r="N36" s="403"/>
      <c r="O36" s="403"/>
      <c r="P36" s="403"/>
    </row>
  </sheetData>
  <mergeCells count="31">
    <mergeCell ref="L36:P36"/>
    <mergeCell ref="R8:R9"/>
    <mergeCell ref="U8:U9"/>
    <mergeCell ref="V8:V9"/>
    <mergeCell ref="I8:I9"/>
    <mergeCell ref="J8:J9"/>
    <mergeCell ref="K8:K9"/>
    <mergeCell ref="L8:L9"/>
    <mergeCell ref="M8:M9"/>
    <mergeCell ref="N8:N9"/>
    <mergeCell ref="E8:E9"/>
    <mergeCell ref="F8:F9"/>
    <mergeCell ref="G8:G9"/>
    <mergeCell ref="H8:H9"/>
    <mergeCell ref="Q8:Q9"/>
    <mergeCell ref="A2:K2"/>
    <mergeCell ref="L2:Y2"/>
    <mergeCell ref="E5:K5"/>
    <mergeCell ref="L5:V5"/>
    <mergeCell ref="H6:I6"/>
    <mergeCell ref="L6:L7"/>
    <mergeCell ref="M6:P6"/>
    <mergeCell ref="Q6:V6"/>
    <mergeCell ref="O7:P7"/>
    <mergeCell ref="S7:T7"/>
    <mergeCell ref="W7:W8"/>
    <mergeCell ref="X7:X8"/>
    <mergeCell ref="Y7:Y8"/>
    <mergeCell ref="B8:B9"/>
    <mergeCell ref="C8:C9"/>
    <mergeCell ref="D8:D9"/>
  </mergeCells>
  <phoneticPr fontId="5" type="noConversion"/>
  <conditionalFormatting sqref="B12:K16 C17:K17 D18:K33 H17:K35 L16:R33 L12:Y15">
    <cfRule type="expression" dxfId="115" priority="259" stopIfTrue="1">
      <formula>OR($A12="전국",RIGHT($A12,3)="광역시",RIGHT($A12,3)="특별시",RIGHT($A12,1)="도")</formula>
    </cfRule>
    <cfRule type="expression" dxfId="114" priority="260" stopIfTrue="1">
      <formula>OR($A12="시부",$A12="군부",$A12="제주시",$A12="서귀포시")</formula>
    </cfRule>
  </conditionalFormatting>
  <conditionalFormatting sqref="O17">
    <cfRule type="expression" dxfId="113" priority="115" stopIfTrue="1">
      <formula>OR($A17="전국",RIGHT($A17,3)="광역시",RIGHT($A17,3)="특별시",RIGHT($A17,1)="도")</formula>
    </cfRule>
    <cfRule type="expression" dxfId="112" priority="116" stopIfTrue="1">
      <formula>OR($A17="시부",$A17="군부",$A17="제주시",$A17="서귀포시")</formula>
    </cfRule>
  </conditionalFormatting>
  <conditionalFormatting sqref="O18:O24">
    <cfRule type="expression" dxfId="111" priority="113" stopIfTrue="1">
      <formula>OR($A18="전국",RIGHT($A18,3)="광역시",RIGHT($A18,3)="특별시",RIGHT($A18,1)="도")</formula>
    </cfRule>
    <cfRule type="expression" dxfId="110" priority="114" stopIfTrue="1">
      <formula>OR($A18="시부",$A18="군부",$A18="제주시",$A18="서귀포시")</formula>
    </cfRule>
  </conditionalFormatting>
  <conditionalFormatting sqref="O22:O24 O17">
    <cfRule type="expression" dxfId="109" priority="111" stopIfTrue="1">
      <formula>OR($A17="전국",RIGHT($A17,3)="광역시",RIGHT($A17,3)="특별시",RIGHT($A17,1)="도")</formula>
    </cfRule>
    <cfRule type="expression" dxfId="108" priority="112" stopIfTrue="1">
      <formula>OR($A17="시부",$A17="군부",$A17="제주시",$A17="서귀포시")</formula>
    </cfRule>
  </conditionalFormatting>
  <conditionalFormatting sqref="O17">
    <cfRule type="expression" dxfId="107" priority="109" stopIfTrue="1">
      <formula>OR($A17="전국",RIGHT($A17,3)="광역시",RIGHT($A17,3)="특별시",RIGHT($A17,1)="도")</formula>
    </cfRule>
    <cfRule type="expression" dxfId="106" priority="110" stopIfTrue="1">
      <formula>OR($A17="시부",$A17="군부",$A17="제주시",$A17="서귀포시")</formula>
    </cfRule>
  </conditionalFormatting>
  <conditionalFormatting sqref="O17">
    <cfRule type="expression" dxfId="105" priority="107" stopIfTrue="1">
      <formula>OR($A17="전국",RIGHT($A17,3)="광역시",RIGHT($A17,3)="특별시",RIGHT($A17,1)="도")</formula>
    </cfRule>
    <cfRule type="expression" dxfId="104" priority="108" stopIfTrue="1">
      <formula>OR($A17="시부",$A17="군부",$A17="제주시",$A17="서귀포시")</formula>
    </cfRule>
  </conditionalFormatting>
  <conditionalFormatting sqref="O18:O20">
    <cfRule type="expression" dxfId="103" priority="105" stopIfTrue="1">
      <formula>OR($A18="전국",RIGHT($A18,3)="광역시",RIGHT($A18,3)="특별시",RIGHT($A18,1)="도")</formula>
    </cfRule>
    <cfRule type="expression" dxfId="102" priority="106" stopIfTrue="1">
      <formula>OR($A18="시부",$A18="군부",$A18="제주시",$A18="서귀포시")</formula>
    </cfRule>
  </conditionalFormatting>
  <conditionalFormatting sqref="O21">
    <cfRule type="expression" dxfId="101" priority="103" stopIfTrue="1">
      <formula>OR($A21="전국",RIGHT($A21,3)="광역시",RIGHT($A21,3)="특별시",RIGHT($A21,1)="도")</formula>
    </cfRule>
    <cfRule type="expression" dxfId="100" priority="104" stopIfTrue="1">
      <formula>OR($A21="시부",$A21="군부",$A21="제주시",$A21="서귀포시")</formula>
    </cfRule>
  </conditionalFormatting>
  <conditionalFormatting sqref="O17">
    <cfRule type="expression" dxfId="99" priority="101" stopIfTrue="1">
      <formula>OR($A17="전국",RIGHT($A17,3)="광역시",RIGHT($A17,3)="특별시",RIGHT($A17,1)="도")</formula>
    </cfRule>
    <cfRule type="expression" dxfId="98" priority="102" stopIfTrue="1">
      <formula>OR($A17="시부",$A17="군부",$A17="제주시",$A17="서귀포시")</formula>
    </cfRule>
  </conditionalFormatting>
  <conditionalFormatting sqref="O17">
    <cfRule type="expression" dxfId="97" priority="99" stopIfTrue="1">
      <formula>OR($A17="전국",RIGHT($A17,3)="광역시",RIGHT($A17,3)="특별시",RIGHT($A17,1)="도")</formula>
    </cfRule>
    <cfRule type="expression" dxfId="96" priority="100" stopIfTrue="1">
      <formula>OR($A17="시부",$A17="군부",$A17="제주시",$A17="서귀포시")</formula>
    </cfRule>
  </conditionalFormatting>
  <conditionalFormatting sqref="O18:O20">
    <cfRule type="expression" dxfId="95" priority="97" stopIfTrue="1">
      <formula>OR($A18="전국",RIGHT($A18,3)="광역시",RIGHT($A18,3)="특별시",RIGHT($A18,1)="도")</formula>
    </cfRule>
    <cfRule type="expression" dxfId="94" priority="98" stopIfTrue="1">
      <formula>OR($A18="시부",$A18="군부",$A18="제주시",$A18="서귀포시")</formula>
    </cfRule>
  </conditionalFormatting>
  <conditionalFormatting sqref="O21">
    <cfRule type="expression" dxfId="93" priority="95" stopIfTrue="1">
      <formula>OR($A21="전국",RIGHT($A21,3)="광역시",RIGHT($A21,3)="특별시",RIGHT($A21,1)="도")</formula>
    </cfRule>
    <cfRule type="expression" dxfId="92" priority="96" stopIfTrue="1">
      <formula>OR($A21="시부",$A21="군부",$A21="제주시",$A21="서귀포시")</formula>
    </cfRule>
  </conditionalFormatting>
  <conditionalFormatting sqref="Q17:R18">
    <cfRule type="expression" dxfId="91" priority="93" stopIfTrue="1">
      <formula>OR($A17="전국",RIGHT($A17,3)="광역시",RIGHT($A17,3)="특별시",RIGHT($A17,1)="도")</formula>
    </cfRule>
    <cfRule type="expression" dxfId="90" priority="94" stopIfTrue="1">
      <formula>OR($A17="시부",$A17="군부",$A17="제주시",$A17="서귀포시")</formula>
    </cfRule>
  </conditionalFormatting>
  <conditionalFormatting sqref="Q18:R24">
    <cfRule type="expression" dxfId="89" priority="91" stopIfTrue="1">
      <formula>OR($A18="전국",RIGHT($A18,3)="광역시",RIGHT($A18,3)="특별시",RIGHT($A18,1)="도")</formula>
    </cfRule>
    <cfRule type="expression" dxfId="88" priority="92" stopIfTrue="1">
      <formula>OR($A18="시부",$A18="군부",$A18="제주시",$A18="서귀포시")</formula>
    </cfRule>
  </conditionalFormatting>
  <conditionalFormatting sqref="Q17:R18">
    <cfRule type="expression" dxfId="87" priority="89" stopIfTrue="1">
      <formula>OR($A17="전국",RIGHT($A17,3)="광역시",RIGHT($A17,3)="특별시",RIGHT($A17,1)="도")</formula>
    </cfRule>
    <cfRule type="expression" dxfId="86" priority="90" stopIfTrue="1">
      <formula>OR($A17="시부",$A17="군부",$A17="제주시",$A17="서귀포시")</formula>
    </cfRule>
  </conditionalFormatting>
  <conditionalFormatting sqref="Q18:Q24">
    <cfRule type="expression" dxfId="85" priority="87" stopIfTrue="1">
      <formula>OR($A18="전국",RIGHT($A18,3)="광역시",RIGHT($A18,3)="특별시",RIGHT($A18,1)="도")</formula>
    </cfRule>
    <cfRule type="expression" dxfId="84" priority="88" stopIfTrue="1">
      <formula>OR($A18="시부",$A18="군부",$A18="제주시",$A18="서귀포시")</formula>
    </cfRule>
  </conditionalFormatting>
  <conditionalFormatting sqref="O17">
    <cfRule type="expression" dxfId="83" priority="85" stopIfTrue="1">
      <formula>OR($A17="전국",RIGHT($A17,3)="광역시",RIGHT($A17,3)="특별시",RIGHT($A17,1)="도")</formula>
    </cfRule>
    <cfRule type="expression" dxfId="82" priority="86" stopIfTrue="1">
      <formula>OR($A17="시부",$A17="군부",$A17="제주시",$A17="서귀포시")</formula>
    </cfRule>
  </conditionalFormatting>
  <conditionalFormatting sqref="O18:O35">
    <cfRule type="expression" dxfId="81" priority="83" stopIfTrue="1">
      <formula>OR($A18="전국",RIGHT($A18,3)="광역시",RIGHT($A18,3)="특별시",RIGHT($A18,1)="도")</formula>
    </cfRule>
    <cfRule type="expression" dxfId="80" priority="84" stopIfTrue="1">
      <formula>OR($A18="시부",$A18="군부",$A18="제주시",$A18="서귀포시")</formula>
    </cfRule>
  </conditionalFormatting>
  <conditionalFormatting sqref="O17 O22:O35">
    <cfRule type="expression" dxfId="79" priority="81" stopIfTrue="1">
      <formula>OR($A17="전국",RIGHT($A17,3)="광역시",RIGHT($A17,3)="특별시",RIGHT($A17,1)="도")</formula>
    </cfRule>
    <cfRule type="expression" dxfId="78" priority="82" stopIfTrue="1">
      <formula>OR($A17="시부",$A17="군부",$A17="제주시",$A17="서귀포시")</formula>
    </cfRule>
  </conditionalFormatting>
  <conditionalFormatting sqref="O17">
    <cfRule type="expression" dxfId="77" priority="79" stopIfTrue="1">
      <formula>OR($A17="전국",RIGHT($A17,3)="광역시",RIGHT($A17,3)="특별시",RIGHT($A17,1)="도")</formula>
    </cfRule>
    <cfRule type="expression" dxfId="76" priority="80" stopIfTrue="1">
      <formula>OR($A17="시부",$A17="군부",$A17="제주시",$A17="서귀포시")</formula>
    </cfRule>
  </conditionalFormatting>
  <conditionalFormatting sqref="O17">
    <cfRule type="expression" dxfId="75" priority="77" stopIfTrue="1">
      <formula>OR($A17="전국",RIGHT($A17,3)="광역시",RIGHT($A17,3)="특별시",RIGHT($A17,1)="도")</formula>
    </cfRule>
    <cfRule type="expression" dxfId="74" priority="78" stopIfTrue="1">
      <formula>OR($A17="시부",$A17="군부",$A17="제주시",$A17="서귀포시")</formula>
    </cfRule>
  </conditionalFormatting>
  <conditionalFormatting sqref="O18:O20">
    <cfRule type="expression" dxfId="73" priority="75" stopIfTrue="1">
      <formula>OR($A18="전국",RIGHT($A18,3)="광역시",RIGHT($A18,3)="특별시",RIGHT($A18,1)="도")</formula>
    </cfRule>
    <cfRule type="expression" dxfId="72" priority="76" stopIfTrue="1">
      <formula>OR($A18="시부",$A18="군부",$A18="제주시",$A18="서귀포시")</formula>
    </cfRule>
  </conditionalFormatting>
  <conditionalFormatting sqref="O21">
    <cfRule type="expression" dxfId="71" priority="73" stopIfTrue="1">
      <formula>OR($A21="전국",RIGHT($A21,3)="광역시",RIGHT($A21,3)="특별시",RIGHT($A21,1)="도")</formula>
    </cfRule>
    <cfRule type="expression" dxfId="70" priority="74" stopIfTrue="1">
      <formula>OR($A21="시부",$A21="군부",$A21="제주시",$A21="서귀포시")</formula>
    </cfRule>
  </conditionalFormatting>
  <conditionalFormatting sqref="O17">
    <cfRule type="expression" dxfId="69" priority="71" stopIfTrue="1">
      <formula>OR($A17="전국",RIGHT($A17,3)="광역시",RIGHT($A17,3)="특별시",RIGHT($A17,1)="도")</formula>
    </cfRule>
    <cfRule type="expression" dxfId="68" priority="72" stopIfTrue="1">
      <formula>OR($A17="시부",$A17="군부",$A17="제주시",$A17="서귀포시")</formula>
    </cfRule>
  </conditionalFormatting>
  <conditionalFormatting sqref="O17">
    <cfRule type="expression" dxfId="67" priority="69" stopIfTrue="1">
      <formula>OR($A17="전국",RIGHT($A17,3)="광역시",RIGHT($A17,3)="특별시",RIGHT($A17,1)="도")</formula>
    </cfRule>
    <cfRule type="expression" dxfId="66" priority="70" stopIfTrue="1">
      <formula>OR($A17="시부",$A17="군부",$A17="제주시",$A17="서귀포시")</formula>
    </cfRule>
  </conditionalFormatting>
  <conditionalFormatting sqref="O18:O20">
    <cfRule type="expression" dxfId="65" priority="67" stopIfTrue="1">
      <formula>OR($A18="전국",RIGHT($A18,3)="광역시",RIGHT($A18,3)="특별시",RIGHT($A18,1)="도")</formula>
    </cfRule>
    <cfRule type="expression" dxfId="64" priority="68" stopIfTrue="1">
      <formula>OR($A18="시부",$A18="군부",$A18="제주시",$A18="서귀포시")</formula>
    </cfRule>
  </conditionalFormatting>
  <conditionalFormatting sqref="O21">
    <cfRule type="expression" dxfId="63" priority="65" stopIfTrue="1">
      <formula>OR($A21="전국",RIGHT($A21,3)="광역시",RIGHT($A21,3)="특별시",RIGHT($A21,1)="도")</formula>
    </cfRule>
    <cfRule type="expression" dxfId="62" priority="66" stopIfTrue="1">
      <formula>OR($A21="시부",$A21="군부",$A21="제주시",$A21="서귀포시")</formula>
    </cfRule>
  </conditionalFormatting>
  <conditionalFormatting sqref="Q17:R18">
    <cfRule type="expression" dxfId="61" priority="63" stopIfTrue="1">
      <formula>OR($A17="전국",RIGHT($A17,3)="광역시",RIGHT($A17,3)="특별시",RIGHT($A17,1)="도")</formula>
    </cfRule>
    <cfRule type="expression" dxfId="60" priority="64" stopIfTrue="1">
      <formula>OR($A17="시부",$A17="군부",$A17="제주시",$A17="서귀포시")</formula>
    </cfRule>
  </conditionalFormatting>
  <conditionalFormatting sqref="Q18:R35">
    <cfRule type="expression" dxfId="59" priority="61" stopIfTrue="1">
      <formula>OR($A18="전국",RIGHT($A18,3)="광역시",RIGHT($A18,3)="특별시",RIGHT($A18,1)="도")</formula>
    </cfRule>
    <cfRule type="expression" dxfId="58" priority="62" stopIfTrue="1">
      <formula>OR($A18="시부",$A18="군부",$A18="제주시",$A18="서귀포시")</formula>
    </cfRule>
  </conditionalFormatting>
  <conditionalFormatting sqref="Q17:R18">
    <cfRule type="expression" dxfId="57" priority="59" stopIfTrue="1">
      <formula>OR($A17="전국",RIGHT($A17,3)="광역시",RIGHT($A17,3)="특별시",RIGHT($A17,1)="도")</formula>
    </cfRule>
    <cfRule type="expression" dxfId="56" priority="60" stopIfTrue="1">
      <formula>OR($A17="시부",$A17="군부",$A17="제주시",$A17="서귀포시")</formula>
    </cfRule>
  </conditionalFormatting>
  <conditionalFormatting sqref="Q18:Q35">
    <cfRule type="expression" dxfId="55" priority="57" stopIfTrue="1">
      <formula>OR($A18="전국",RIGHT($A18,3)="광역시",RIGHT($A18,3)="특별시",RIGHT($A18,1)="도")</formula>
    </cfRule>
    <cfRule type="expression" dxfId="54" priority="58" stopIfTrue="1">
      <formula>OR($A18="시부",$A18="군부",$A18="제주시",$A18="서귀포시")</formula>
    </cfRule>
  </conditionalFormatting>
  <conditionalFormatting sqref="L17:L20 L22:L35">
    <cfRule type="expression" dxfId="53" priority="53" stopIfTrue="1">
      <formula>OR($A17="전국",RIGHT($A17,3)="광역시",RIGHT($A17,3)="특별시",RIGHT($A17,1)="도")</formula>
    </cfRule>
    <cfRule type="expression" dxfId="52" priority="54" stopIfTrue="1">
      <formula>OR($A17="시부",$A17="군부",$A17="제주시",$A17="서귀포시")</formula>
    </cfRule>
  </conditionalFormatting>
  <conditionalFormatting sqref="M17:N35">
    <cfRule type="expression" dxfId="51" priority="51" stopIfTrue="1">
      <formula>OR($A17="전국",RIGHT($A17,3)="광역시",RIGHT($A17,3)="특별시",RIGHT($A17,1)="도")</formula>
    </cfRule>
    <cfRule type="expression" dxfId="50" priority="52" stopIfTrue="1">
      <formula>OR($A17="시부",$A17="군부",$A17="제주시",$A17="서귀포시")</formula>
    </cfRule>
  </conditionalFormatting>
  <conditionalFormatting sqref="P17:P35">
    <cfRule type="expression" dxfId="49" priority="49" stopIfTrue="1">
      <formula>OR($A17="전국",RIGHT($A17,3)="광역시",RIGHT($A17,3)="특별시",RIGHT($A17,1)="도")</formula>
    </cfRule>
    <cfRule type="expression" dxfId="48" priority="50" stopIfTrue="1">
      <formula>OR($A17="시부",$A17="군부",$A17="제주시",$A17="서귀포시")</formula>
    </cfRule>
  </conditionalFormatting>
  <conditionalFormatting sqref="S16:V35 E34 W16:Y33 B17:B35 C18:C35">
    <cfRule type="expression" dxfId="47" priority="47" stopIfTrue="1">
      <formula>OR($A16="전국",RIGHT($A16,3)="광역시",RIGHT($A16,3)="특별시",RIGHT($A16,1)="도")</formula>
    </cfRule>
    <cfRule type="expression" dxfId="46" priority="48" stopIfTrue="1">
      <formula>OR($A16="시부",$A16="군부",$A16="제주시",$A16="서귀포시")</formula>
    </cfRule>
  </conditionalFormatting>
  <conditionalFormatting sqref="W16:W35 Y16:Y35">
    <cfRule type="expression" dxfId="45" priority="45" stopIfTrue="1">
      <formula>OR($A16="전국",RIGHT($A16,3)="광역시",RIGHT($A16,3)="특별시",RIGHT($A16,1)="도")</formula>
    </cfRule>
    <cfRule type="expression" dxfId="44" priority="46" stopIfTrue="1">
      <formula>OR($A16="시부",$A16="군부",$A16="제주시",$A16="서귀포시")</formula>
    </cfRule>
  </conditionalFormatting>
  <conditionalFormatting sqref="X16:X35">
    <cfRule type="expression" dxfId="43" priority="43" stopIfTrue="1">
      <formula>OR($A16="전국",RIGHT($A16,3)="광역시",RIGHT($A16,3)="특별시",RIGHT($A16,1)="도")</formula>
    </cfRule>
    <cfRule type="expression" dxfId="42" priority="44" stopIfTrue="1">
      <formula>OR($A16="시부",$A16="군부",$A16="제주시",$A16="서귀포시")</formula>
    </cfRule>
  </conditionalFormatting>
  <conditionalFormatting sqref="Q21:W21">
    <cfRule type="expression" dxfId="41" priority="41" stopIfTrue="1">
      <formula>OR($A21="전국",RIGHT($A21,3)="광역시",RIGHT($A21,3)="특별시",RIGHT($A21,1)="도")</formula>
    </cfRule>
    <cfRule type="expression" dxfId="40" priority="42" stopIfTrue="1">
      <formula>OR($A21="시부",$A21="군부",$A21="제주시",$A21="서귀포시")</formula>
    </cfRule>
  </conditionalFormatting>
  <conditionalFormatting sqref="Q21:W21">
    <cfRule type="expression" dxfId="39" priority="39" stopIfTrue="1">
      <formula>OR($A21="전국",RIGHT($A21,3)="광역시",RIGHT($A21,3)="특별시",RIGHT($A21,1)="도")</formula>
    </cfRule>
    <cfRule type="expression" dxfId="38" priority="40" stopIfTrue="1">
      <formula>OR($A21="시부",$A21="군부",$A21="제주시",$A21="서귀포시")</formula>
    </cfRule>
  </conditionalFormatting>
  <conditionalFormatting sqref="Q21:W21">
    <cfRule type="expression" dxfId="37" priority="37" stopIfTrue="1">
      <formula>OR($A21="전국",RIGHT($A21,3)="광역시",RIGHT($A21,3)="특별시",RIGHT($A21,1)="도")</formula>
    </cfRule>
    <cfRule type="expression" dxfId="36" priority="38" stopIfTrue="1">
      <formula>OR($A21="시부",$A21="군부",$A21="제주시",$A21="서귀포시")</formula>
    </cfRule>
  </conditionalFormatting>
  <conditionalFormatting sqref="Q21:W21">
    <cfRule type="expression" dxfId="35" priority="35" stopIfTrue="1">
      <formula>OR($A21="전국",RIGHT($A21,3)="광역시",RIGHT($A21,3)="특별시",RIGHT($A21,1)="도")</formula>
    </cfRule>
    <cfRule type="expression" dxfId="34" priority="36" stopIfTrue="1">
      <formula>OR($A21="시부",$A21="군부",$A21="제주시",$A21="서귀포시")</formula>
    </cfRule>
  </conditionalFormatting>
  <conditionalFormatting sqref="T17:V18">
    <cfRule type="expression" dxfId="33" priority="33" stopIfTrue="1">
      <formula>OR($A17="전국",RIGHT($A17,3)="광역시",RIGHT($A17,3)="특별시",RIGHT($A17,1)="도")</formula>
    </cfRule>
    <cfRule type="expression" dxfId="32" priority="34" stopIfTrue="1">
      <formula>OR($A17="시부",$A17="군부",$A17="제주시",$A17="서귀포시")</formula>
    </cfRule>
  </conditionalFormatting>
  <conditionalFormatting sqref="T17:V18">
    <cfRule type="expression" dxfId="31" priority="31" stopIfTrue="1">
      <formula>OR($A17="전국",RIGHT($A17,3)="광역시",RIGHT($A17,3)="특별시",RIGHT($A17,1)="도")</formula>
    </cfRule>
    <cfRule type="expression" dxfId="30" priority="32" stopIfTrue="1">
      <formula>OR($A17="시부",$A17="군부",$A17="제주시",$A17="서귀포시")</formula>
    </cfRule>
  </conditionalFormatting>
  <conditionalFormatting sqref="T17:V18">
    <cfRule type="expression" dxfId="29" priority="29" stopIfTrue="1">
      <formula>OR($A17="전국",RIGHT($A17,3)="광역시",RIGHT($A17,3)="특별시",RIGHT($A17,1)="도")</formula>
    </cfRule>
    <cfRule type="expression" dxfId="28" priority="30" stopIfTrue="1">
      <formula>OR($A17="시부",$A17="군부",$A17="제주시",$A17="서귀포시")</formula>
    </cfRule>
  </conditionalFormatting>
  <conditionalFormatting sqref="T17:V18">
    <cfRule type="expression" dxfId="27" priority="27" stopIfTrue="1">
      <formula>OR($A17="전국",RIGHT($A17,3)="광역시",RIGHT($A17,3)="특별시",RIGHT($A17,1)="도")</formula>
    </cfRule>
    <cfRule type="expression" dxfId="26" priority="28" stopIfTrue="1">
      <formula>OR($A17="시부",$A17="군부",$A17="제주시",$A17="서귀포시")</formula>
    </cfRule>
  </conditionalFormatting>
  <conditionalFormatting sqref="Y16">
    <cfRule type="expression" dxfId="25" priority="25" stopIfTrue="1">
      <formula>OR($A16="전국",RIGHT($A16,3)="광역시",RIGHT($A16,3)="특별시",RIGHT($A16,1)="도")</formula>
    </cfRule>
    <cfRule type="expression" dxfId="24" priority="26" stopIfTrue="1">
      <formula>OR($A16="시부",$A16="군부",$A16="제주시",$A16="서귀포시")</formula>
    </cfRule>
  </conditionalFormatting>
  <conditionalFormatting sqref="W18">
    <cfRule type="expression" dxfId="23" priority="23" stopIfTrue="1">
      <formula>OR($A18="전국",RIGHT($A18,3)="광역시",RIGHT($A18,3)="특별시",RIGHT($A18,1)="도")</formula>
    </cfRule>
    <cfRule type="expression" dxfId="22" priority="24" stopIfTrue="1">
      <formula>OR($A18="시부",$A18="군부",$A18="제주시",$A18="서귀포시")</formula>
    </cfRule>
  </conditionalFormatting>
  <conditionalFormatting sqref="W18">
    <cfRule type="expression" dxfId="21" priority="21" stopIfTrue="1">
      <formula>OR($A18="전국",RIGHT($A18,3)="광역시",RIGHT($A18,3)="특별시",RIGHT($A18,1)="도")</formula>
    </cfRule>
    <cfRule type="expression" dxfId="20" priority="22" stopIfTrue="1">
      <formula>OR($A18="시부",$A18="군부",$A18="제주시",$A18="서귀포시")</formula>
    </cfRule>
  </conditionalFormatting>
  <conditionalFormatting sqref="W18">
    <cfRule type="expression" dxfId="19" priority="19" stopIfTrue="1">
      <formula>OR($A18="전국",RIGHT($A18,3)="광역시",RIGHT($A18,3)="특별시",RIGHT($A18,1)="도")</formula>
    </cfRule>
    <cfRule type="expression" dxfId="18" priority="20" stopIfTrue="1">
      <formula>OR($A18="시부",$A18="군부",$A18="제주시",$A18="서귀포시")</formula>
    </cfRule>
  </conditionalFormatting>
  <conditionalFormatting sqref="W18">
    <cfRule type="expression" dxfId="17" priority="17" stopIfTrue="1">
      <formula>OR($A18="전국",RIGHT($A18,3)="광역시",RIGHT($A18,3)="특별시",RIGHT($A18,1)="도")</formula>
    </cfRule>
    <cfRule type="expression" dxfId="16" priority="18" stopIfTrue="1">
      <formula>OR($A18="시부",$A18="군부",$A18="제주시",$A18="서귀포시")</formula>
    </cfRule>
  </conditionalFormatting>
  <conditionalFormatting sqref="W21">
    <cfRule type="expression" dxfId="15" priority="15" stopIfTrue="1">
      <formula>OR($A21="전국",RIGHT($A21,3)="광역시",RIGHT($A21,3)="특별시",RIGHT($A21,1)="도")</formula>
    </cfRule>
    <cfRule type="expression" dxfId="14" priority="16" stopIfTrue="1">
      <formula>OR($A21="시부",$A21="군부",$A21="제주시",$A21="서귀포시")</formula>
    </cfRule>
  </conditionalFormatting>
  <conditionalFormatting sqref="W21">
    <cfRule type="expression" dxfId="13" priority="13" stopIfTrue="1">
      <formula>OR($A21="전국",RIGHT($A21,3)="광역시",RIGHT($A21,3)="특별시",RIGHT($A21,1)="도")</formula>
    </cfRule>
    <cfRule type="expression" dxfId="12" priority="14" stopIfTrue="1">
      <formula>OR($A21="시부",$A21="군부",$A21="제주시",$A21="서귀포시")</formula>
    </cfRule>
  </conditionalFormatting>
  <conditionalFormatting sqref="W21">
    <cfRule type="expression" dxfId="11" priority="11" stopIfTrue="1">
      <formula>OR($A21="전국",RIGHT($A21,3)="광역시",RIGHT($A21,3)="특별시",RIGHT($A21,1)="도")</formula>
    </cfRule>
    <cfRule type="expression" dxfId="10" priority="12" stopIfTrue="1">
      <formula>OR($A21="시부",$A21="군부",$A21="제주시",$A21="서귀포시")</formula>
    </cfRule>
  </conditionalFormatting>
  <conditionalFormatting sqref="W21">
    <cfRule type="expression" dxfId="9" priority="9" stopIfTrue="1">
      <formula>OR($A21="전국",RIGHT($A21,3)="광역시",RIGHT($A21,3)="특별시",RIGHT($A21,1)="도")</formula>
    </cfRule>
    <cfRule type="expression" dxfId="8" priority="10" stopIfTrue="1">
      <formula>OR($A21="시부",$A21="군부",$A21="제주시",$A21="서귀포시")</formula>
    </cfRule>
  </conditionalFormatting>
  <conditionalFormatting sqref="W27:W28">
    <cfRule type="expression" dxfId="7" priority="7" stopIfTrue="1">
      <formula>OR($A27="전국",RIGHT($A27,3)="광역시",RIGHT($A27,3)="특별시",RIGHT($A27,1)="도")</formula>
    </cfRule>
    <cfRule type="expression" dxfId="6" priority="8" stopIfTrue="1">
      <formula>OR($A27="시부",$A27="군부",$A27="제주시",$A27="서귀포시")</formula>
    </cfRule>
  </conditionalFormatting>
  <conditionalFormatting sqref="W27:W28">
    <cfRule type="expression" dxfId="5" priority="5" stopIfTrue="1">
      <formula>OR($A27="전국",RIGHT($A27,3)="광역시",RIGHT($A27,3)="특별시",RIGHT($A27,1)="도")</formula>
    </cfRule>
    <cfRule type="expression" dxfId="4" priority="6" stopIfTrue="1">
      <formula>OR($A27="시부",$A27="군부",$A27="제주시",$A27="서귀포시")</formula>
    </cfRule>
  </conditionalFormatting>
  <conditionalFormatting sqref="W27:W28">
    <cfRule type="expression" dxfId="3" priority="3" stopIfTrue="1">
      <formula>OR($A27="전국",RIGHT($A27,3)="광역시",RIGHT($A27,3)="특별시",RIGHT($A27,1)="도")</formula>
    </cfRule>
    <cfRule type="expression" dxfId="2" priority="4" stopIfTrue="1">
      <formula>OR($A27="시부",$A27="군부",$A27="제주시",$A27="서귀포시")</formula>
    </cfRule>
  </conditionalFormatting>
  <conditionalFormatting sqref="W27:W28">
    <cfRule type="expression" dxfId="1" priority="1" stopIfTrue="1">
      <formula>OR($A27="전국",RIGHT($A27,3)="광역시",RIGHT($A27,3)="특별시",RIGHT($A27,1)="도")</formula>
    </cfRule>
    <cfRule type="expression" dxfId="0" priority="2" stopIfTrue="1">
      <formula>OR($A27="시부",$A27="군부",$A27="제주시",$A27="서귀포시")</formula>
    </cfRule>
  </conditionalFormatting>
  <pageMargins left="0.39370078740157483" right="0.39370078740157483" top="0.55118110236220474" bottom="0.55118110236220474" header="0.51181102362204722" footer="0.51181102362204722"/>
  <pageSetup paperSize="9" scale="77" fitToHeight="0" orientation="portrait" r:id="rId1"/>
  <headerFooter alignWithMargins="0"/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O8" sqref="O8"/>
    </sheetView>
  </sheetViews>
  <sheetFormatPr defaultRowHeight="12"/>
  <cols>
    <col min="1" max="1" width="12.85546875" style="29" customWidth="1"/>
    <col min="2" max="7" width="13.7109375" style="29" customWidth="1"/>
    <col min="8" max="13" width="14.7109375" style="29" customWidth="1"/>
    <col min="14" max="254" width="9.140625" style="29"/>
    <col min="255" max="255" width="12.85546875" style="29" customWidth="1"/>
    <col min="256" max="256" width="13" style="29" customWidth="1"/>
    <col min="257" max="257" width="12" style="29" customWidth="1"/>
    <col min="258" max="258" width="8.7109375" style="29" bestFit="1" customWidth="1"/>
    <col min="259" max="260" width="11.28515625" style="29" bestFit="1" customWidth="1"/>
    <col min="261" max="261" width="10" style="29" bestFit="1" customWidth="1"/>
    <col min="262" max="262" width="2.7109375" style="29" customWidth="1"/>
    <col min="263" max="263" width="12.7109375" style="29" bestFit="1" customWidth="1"/>
    <col min="264" max="264" width="13" style="29" bestFit="1" customWidth="1"/>
    <col min="265" max="265" width="14.140625" style="29" bestFit="1" customWidth="1"/>
    <col min="266" max="266" width="15.42578125" style="29" bestFit="1" customWidth="1"/>
    <col min="267" max="267" width="12.85546875" style="29" customWidth="1"/>
    <col min="268" max="268" width="12.28515625" style="29" bestFit="1" customWidth="1"/>
    <col min="269" max="269" width="13.7109375" style="29" customWidth="1"/>
    <col min="270" max="510" width="9.140625" style="29"/>
    <col min="511" max="511" width="12.85546875" style="29" customWidth="1"/>
    <col min="512" max="512" width="13" style="29" customWidth="1"/>
    <col min="513" max="513" width="12" style="29" customWidth="1"/>
    <col min="514" max="514" width="8.7109375" style="29" bestFit="1" customWidth="1"/>
    <col min="515" max="516" width="11.28515625" style="29" bestFit="1" customWidth="1"/>
    <col min="517" max="517" width="10" style="29" bestFit="1" customWidth="1"/>
    <col min="518" max="518" width="2.7109375" style="29" customWidth="1"/>
    <col min="519" max="519" width="12.7109375" style="29" bestFit="1" customWidth="1"/>
    <col min="520" max="520" width="13" style="29" bestFit="1" customWidth="1"/>
    <col min="521" max="521" width="14.140625" style="29" bestFit="1" customWidth="1"/>
    <col min="522" max="522" width="15.42578125" style="29" bestFit="1" customWidth="1"/>
    <col min="523" max="523" width="12.85546875" style="29" customWidth="1"/>
    <col min="524" max="524" width="12.28515625" style="29" bestFit="1" customWidth="1"/>
    <col min="525" max="525" width="13.7109375" style="29" customWidth="1"/>
    <col min="526" max="766" width="9.140625" style="29"/>
    <col min="767" max="767" width="12.85546875" style="29" customWidth="1"/>
    <col min="768" max="768" width="13" style="29" customWidth="1"/>
    <col min="769" max="769" width="12" style="29" customWidth="1"/>
    <col min="770" max="770" width="8.7109375" style="29" bestFit="1" customWidth="1"/>
    <col min="771" max="772" width="11.28515625" style="29" bestFit="1" customWidth="1"/>
    <col min="773" max="773" width="10" style="29" bestFit="1" customWidth="1"/>
    <col min="774" max="774" width="2.7109375" style="29" customWidth="1"/>
    <col min="775" max="775" width="12.7109375" style="29" bestFit="1" customWidth="1"/>
    <col min="776" max="776" width="13" style="29" bestFit="1" customWidth="1"/>
    <col min="777" max="777" width="14.140625" style="29" bestFit="1" customWidth="1"/>
    <col min="778" max="778" width="15.42578125" style="29" bestFit="1" customWidth="1"/>
    <col min="779" max="779" width="12.85546875" style="29" customWidth="1"/>
    <col min="780" max="780" width="12.28515625" style="29" bestFit="1" customWidth="1"/>
    <col min="781" max="781" width="13.7109375" style="29" customWidth="1"/>
    <col min="782" max="1022" width="9.140625" style="29"/>
    <col min="1023" max="1023" width="12.85546875" style="29" customWidth="1"/>
    <col min="1024" max="1024" width="13" style="29" customWidth="1"/>
    <col min="1025" max="1025" width="12" style="29" customWidth="1"/>
    <col min="1026" max="1026" width="8.7109375" style="29" bestFit="1" customWidth="1"/>
    <col min="1027" max="1028" width="11.28515625" style="29" bestFit="1" customWidth="1"/>
    <col min="1029" max="1029" width="10" style="29" bestFit="1" customWidth="1"/>
    <col min="1030" max="1030" width="2.7109375" style="29" customWidth="1"/>
    <col min="1031" max="1031" width="12.7109375" style="29" bestFit="1" customWidth="1"/>
    <col min="1032" max="1032" width="13" style="29" bestFit="1" customWidth="1"/>
    <col min="1033" max="1033" width="14.140625" style="29" bestFit="1" customWidth="1"/>
    <col min="1034" max="1034" width="15.42578125" style="29" bestFit="1" customWidth="1"/>
    <col min="1035" max="1035" width="12.85546875" style="29" customWidth="1"/>
    <col min="1036" max="1036" width="12.28515625" style="29" bestFit="1" customWidth="1"/>
    <col min="1037" max="1037" width="13.7109375" style="29" customWidth="1"/>
    <col min="1038" max="1278" width="9.140625" style="29"/>
    <col min="1279" max="1279" width="12.85546875" style="29" customWidth="1"/>
    <col min="1280" max="1280" width="13" style="29" customWidth="1"/>
    <col min="1281" max="1281" width="12" style="29" customWidth="1"/>
    <col min="1282" max="1282" width="8.7109375" style="29" bestFit="1" customWidth="1"/>
    <col min="1283" max="1284" width="11.28515625" style="29" bestFit="1" customWidth="1"/>
    <col min="1285" max="1285" width="10" style="29" bestFit="1" customWidth="1"/>
    <col min="1286" max="1286" width="2.7109375" style="29" customWidth="1"/>
    <col min="1287" max="1287" width="12.7109375" style="29" bestFit="1" customWidth="1"/>
    <col min="1288" max="1288" width="13" style="29" bestFit="1" customWidth="1"/>
    <col min="1289" max="1289" width="14.140625" style="29" bestFit="1" customWidth="1"/>
    <col min="1290" max="1290" width="15.42578125" style="29" bestFit="1" customWidth="1"/>
    <col min="1291" max="1291" width="12.85546875" style="29" customWidth="1"/>
    <col min="1292" max="1292" width="12.28515625" style="29" bestFit="1" customWidth="1"/>
    <col min="1293" max="1293" width="13.7109375" style="29" customWidth="1"/>
    <col min="1294" max="1534" width="9.140625" style="29"/>
    <col min="1535" max="1535" width="12.85546875" style="29" customWidth="1"/>
    <col min="1536" max="1536" width="13" style="29" customWidth="1"/>
    <col min="1537" max="1537" width="12" style="29" customWidth="1"/>
    <col min="1538" max="1538" width="8.7109375" style="29" bestFit="1" customWidth="1"/>
    <col min="1539" max="1540" width="11.28515625" style="29" bestFit="1" customWidth="1"/>
    <col min="1541" max="1541" width="10" style="29" bestFit="1" customWidth="1"/>
    <col min="1542" max="1542" width="2.7109375" style="29" customWidth="1"/>
    <col min="1543" max="1543" width="12.7109375" style="29" bestFit="1" customWidth="1"/>
    <col min="1544" max="1544" width="13" style="29" bestFit="1" customWidth="1"/>
    <col min="1545" max="1545" width="14.140625" style="29" bestFit="1" customWidth="1"/>
    <col min="1546" max="1546" width="15.42578125" style="29" bestFit="1" customWidth="1"/>
    <col min="1547" max="1547" width="12.85546875" style="29" customWidth="1"/>
    <col min="1548" max="1548" width="12.28515625" style="29" bestFit="1" customWidth="1"/>
    <col min="1549" max="1549" width="13.7109375" style="29" customWidth="1"/>
    <col min="1550" max="1790" width="9.140625" style="29"/>
    <col min="1791" max="1791" width="12.85546875" style="29" customWidth="1"/>
    <col min="1792" max="1792" width="13" style="29" customWidth="1"/>
    <col min="1793" max="1793" width="12" style="29" customWidth="1"/>
    <col min="1794" max="1794" width="8.7109375" style="29" bestFit="1" customWidth="1"/>
    <col min="1795" max="1796" width="11.28515625" style="29" bestFit="1" customWidth="1"/>
    <col min="1797" max="1797" width="10" style="29" bestFit="1" customWidth="1"/>
    <col min="1798" max="1798" width="2.7109375" style="29" customWidth="1"/>
    <col min="1799" max="1799" width="12.7109375" style="29" bestFit="1" customWidth="1"/>
    <col min="1800" max="1800" width="13" style="29" bestFit="1" customWidth="1"/>
    <col min="1801" max="1801" width="14.140625" style="29" bestFit="1" customWidth="1"/>
    <col min="1802" max="1802" width="15.42578125" style="29" bestFit="1" customWidth="1"/>
    <col min="1803" max="1803" width="12.85546875" style="29" customWidth="1"/>
    <col min="1804" max="1804" width="12.28515625" style="29" bestFit="1" customWidth="1"/>
    <col min="1805" max="1805" width="13.7109375" style="29" customWidth="1"/>
    <col min="1806" max="2046" width="9.140625" style="29"/>
    <col min="2047" max="2047" width="12.85546875" style="29" customWidth="1"/>
    <col min="2048" max="2048" width="13" style="29" customWidth="1"/>
    <col min="2049" max="2049" width="12" style="29" customWidth="1"/>
    <col min="2050" max="2050" width="8.7109375" style="29" bestFit="1" customWidth="1"/>
    <col min="2051" max="2052" width="11.28515625" style="29" bestFit="1" customWidth="1"/>
    <col min="2053" max="2053" width="10" style="29" bestFit="1" customWidth="1"/>
    <col min="2054" max="2054" width="2.7109375" style="29" customWidth="1"/>
    <col min="2055" max="2055" width="12.7109375" style="29" bestFit="1" customWidth="1"/>
    <col min="2056" max="2056" width="13" style="29" bestFit="1" customWidth="1"/>
    <col min="2057" max="2057" width="14.140625" style="29" bestFit="1" customWidth="1"/>
    <col min="2058" max="2058" width="15.42578125" style="29" bestFit="1" customWidth="1"/>
    <col min="2059" max="2059" width="12.85546875" style="29" customWidth="1"/>
    <col min="2060" max="2060" width="12.28515625" style="29" bestFit="1" customWidth="1"/>
    <col min="2061" max="2061" width="13.7109375" style="29" customWidth="1"/>
    <col min="2062" max="2302" width="9.140625" style="29"/>
    <col min="2303" max="2303" width="12.85546875" style="29" customWidth="1"/>
    <col min="2304" max="2304" width="13" style="29" customWidth="1"/>
    <col min="2305" max="2305" width="12" style="29" customWidth="1"/>
    <col min="2306" max="2306" width="8.7109375" style="29" bestFit="1" customWidth="1"/>
    <col min="2307" max="2308" width="11.28515625" style="29" bestFit="1" customWidth="1"/>
    <col min="2309" max="2309" width="10" style="29" bestFit="1" customWidth="1"/>
    <col min="2310" max="2310" width="2.7109375" style="29" customWidth="1"/>
    <col min="2311" max="2311" width="12.7109375" style="29" bestFit="1" customWidth="1"/>
    <col min="2312" max="2312" width="13" style="29" bestFit="1" customWidth="1"/>
    <col min="2313" max="2313" width="14.140625" style="29" bestFit="1" customWidth="1"/>
    <col min="2314" max="2314" width="15.42578125" style="29" bestFit="1" customWidth="1"/>
    <col min="2315" max="2315" width="12.85546875" style="29" customWidth="1"/>
    <col min="2316" max="2316" width="12.28515625" style="29" bestFit="1" customWidth="1"/>
    <col min="2317" max="2317" width="13.7109375" style="29" customWidth="1"/>
    <col min="2318" max="2558" width="9.140625" style="29"/>
    <col min="2559" max="2559" width="12.85546875" style="29" customWidth="1"/>
    <col min="2560" max="2560" width="13" style="29" customWidth="1"/>
    <col min="2561" max="2561" width="12" style="29" customWidth="1"/>
    <col min="2562" max="2562" width="8.7109375" style="29" bestFit="1" customWidth="1"/>
    <col min="2563" max="2564" width="11.28515625" style="29" bestFit="1" customWidth="1"/>
    <col min="2565" max="2565" width="10" style="29" bestFit="1" customWidth="1"/>
    <col min="2566" max="2566" width="2.7109375" style="29" customWidth="1"/>
    <col min="2567" max="2567" width="12.7109375" style="29" bestFit="1" customWidth="1"/>
    <col min="2568" max="2568" width="13" style="29" bestFit="1" customWidth="1"/>
    <col min="2569" max="2569" width="14.140625" style="29" bestFit="1" customWidth="1"/>
    <col min="2570" max="2570" width="15.42578125" style="29" bestFit="1" customWidth="1"/>
    <col min="2571" max="2571" width="12.85546875" style="29" customWidth="1"/>
    <col min="2572" max="2572" width="12.28515625" style="29" bestFit="1" customWidth="1"/>
    <col min="2573" max="2573" width="13.7109375" style="29" customWidth="1"/>
    <col min="2574" max="2814" width="9.140625" style="29"/>
    <col min="2815" max="2815" width="12.85546875" style="29" customWidth="1"/>
    <col min="2816" max="2816" width="13" style="29" customWidth="1"/>
    <col min="2817" max="2817" width="12" style="29" customWidth="1"/>
    <col min="2818" max="2818" width="8.7109375" style="29" bestFit="1" customWidth="1"/>
    <col min="2819" max="2820" width="11.28515625" style="29" bestFit="1" customWidth="1"/>
    <col min="2821" max="2821" width="10" style="29" bestFit="1" customWidth="1"/>
    <col min="2822" max="2822" width="2.7109375" style="29" customWidth="1"/>
    <col min="2823" max="2823" width="12.7109375" style="29" bestFit="1" customWidth="1"/>
    <col min="2824" max="2824" width="13" style="29" bestFit="1" customWidth="1"/>
    <col min="2825" max="2825" width="14.140625" style="29" bestFit="1" customWidth="1"/>
    <col min="2826" max="2826" width="15.42578125" style="29" bestFit="1" customWidth="1"/>
    <col min="2827" max="2827" width="12.85546875" style="29" customWidth="1"/>
    <col min="2828" max="2828" width="12.28515625" style="29" bestFit="1" customWidth="1"/>
    <col min="2829" max="2829" width="13.7109375" style="29" customWidth="1"/>
    <col min="2830" max="3070" width="9.140625" style="29"/>
    <col min="3071" max="3071" width="12.85546875" style="29" customWidth="1"/>
    <col min="3072" max="3072" width="13" style="29" customWidth="1"/>
    <col min="3073" max="3073" width="12" style="29" customWidth="1"/>
    <col min="3074" max="3074" width="8.7109375" style="29" bestFit="1" customWidth="1"/>
    <col min="3075" max="3076" width="11.28515625" style="29" bestFit="1" customWidth="1"/>
    <col min="3077" max="3077" width="10" style="29" bestFit="1" customWidth="1"/>
    <col min="3078" max="3078" width="2.7109375" style="29" customWidth="1"/>
    <col min="3079" max="3079" width="12.7109375" style="29" bestFit="1" customWidth="1"/>
    <col min="3080" max="3080" width="13" style="29" bestFit="1" customWidth="1"/>
    <col min="3081" max="3081" width="14.140625" style="29" bestFit="1" customWidth="1"/>
    <col min="3082" max="3082" width="15.42578125" style="29" bestFit="1" customWidth="1"/>
    <col min="3083" max="3083" width="12.85546875" style="29" customWidth="1"/>
    <col min="3084" max="3084" width="12.28515625" style="29" bestFit="1" customWidth="1"/>
    <col min="3085" max="3085" width="13.7109375" style="29" customWidth="1"/>
    <col min="3086" max="3326" width="9.140625" style="29"/>
    <col min="3327" max="3327" width="12.85546875" style="29" customWidth="1"/>
    <col min="3328" max="3328" width="13" style="29" customWidth="1"/>
    <col min="3329" max="3329" width="12" style="29" customWidth="1"/>
    <col min="3330" max="3330" width="8.7109375" style="29" bestFit="1" customWidth="1"/>
    <col min="3331" max="3332" width="11.28515625" style="29" bestFit="1" customWidth="1"/>
    <col min="3333" max="3333" width="10" style="29" bestFit="1" customWidth="1"/>
    <col min="3334" max="3334" width="2.7109375" style="29" customWidth="1"/>
    <col min="3335" max="3335" width="12.7109375" style="29" bestFit="1" customWidth="1"/>
    <col min="3336" max="3336" width="13" style="29" bestFit="1" customWidth="1"/>
    <col min="3337" max="3337" width="14.140625" style="29" bestFit="1" customWidth="1"/>
    <col min="3338" max="3338" width="15.42578125" style="29" bestFit="1" customWidth="1"/>
    <col min="3339" max="3339" width="12.85546875" style="29" customWidth="1"/>
    <col min="3340" max="3340" width="12.28515625" style="29" bestFit="1" customWidth="1"/>
    <col min="3341" max="3341" width="13.7109375" style="29" customWidth="1"/>
    <col min="3342" max="3582" width="9.140625" style="29"/>
    <col min="3583" max="3583" width="12.85546875" style="29" customWidth="1"/>
    <col min="3584" max="3584" width="13" style="29" customWidth="1"/>
    <col min="3585" max="3585" width="12" style="29" customWidth="1"/>
    <col min="3586" max="3586" width="8.7109375" style="29" bestFit="1" customWidth="1"/>
    <col min="3587" max="3588" width="11.28515625" style="29" bestFit="1" customWidth="1"/>
    <col min="3589" max="3589" width="10" style="29" bestFit="1" customWidth="1"/>
    <col min="3590" max="3590" width="2.7109375" style="29" customWidth="1"/>
    <col min="3591" max="3591" width="12.7109375" style="29" bestFit="1" customWidth="1"/>
    <col min="3592" max="3592" width="13" style="29" bestFit="1" customWidth="1"/>
    <col min="3593" max="3593" width="14.140625" style="29" bestFit="1" customWidth="1"/>
    <col min="3594" max="3594" width="15.42578125" style="29" bestFit="1" customWidth="1"/>
    <col min="3595" max="3595" width="12.85546875" style="29" customWidth="1"/>
    <col min="3596" max="3596" width="12.28515625" style="29" bestFit="1" customWidth="1"/>
    <col min="3597" max="3597" width="13.7109375" style="29" customWidth="1"/>
    <col min="3598" max="3838" width="9.140625" style="29"/>
    <col min="3839" max="3839" width="12.85546875" style="29" customWidth="1"/>
    <col min="3840" max="3840" width="13" style="29" customWidth="1"/>
    <col min="3841" max="3841" width="12" style="29" customWidth="1"/>
    <col min="3842" max="3842" width="8.7109375" style="29" bestFit="1" customWidth="1"/>
    <col min="3843" max="3844" width="11.28515625" style="29" bestFit="1" customWidth="1"/>
    <col min="3845" max="3845" width="10" style="29" bestFit="1" customWidth="1"/>
    <col min="3846" max="3846" width="2.7109375" style="29" customWidth="1"/>
    <col min="3847" max="3847" width="12.7109375" style="29" bestFit="1" customWidth="1"/>
    <col min="3848" max="3848" width="13" style="29" bestFit="1" customWidth="1"/>
    <col min="3849" max="3849" width="14.140625" style="29" bestFit="1" customWidth="1"/>
    <col min="3850" max="3850" width="15.42578125" style="29" bestFit="1" customWidth="1"/>
    <col min="3851" max="3851" width="12.85546875" style="29" customWidth="1"/>
    <col min="3852" max="3852" width="12.28515625" style="29" bestFit="1" customWidth="1"/>
    <col min="3853" max="3853" width="13.7109375" style="29" customWidth="1"/>
    <col min="3854" max="4094" width="9.140625" style="29"/>
    <col min="4095" max="4095" width="12.85546875" style="29" customWidth="1"/>
    <col min="4096" max="4096" width="13" style="29" customWidth="1"/>
    <col min="4097" max="4097" width="12" style="29" customWidth="1"/>
    <col min="4098" max="4098" width="8.7109375" style="29" bestFit="1" customWidth="1"/>
    <col min="4099" max="4100" width="11.28515625" style="29" bestFit="1" customWidth="1"/>
    <col min="4101" max="4101" width="10" style="29" bestFit="1" customWidth="1"/>
    <col min="4102" max="4102" width="2.7109375" style="29" customWidth="1"/>
    <col min="4103" max="4103" width="12.7109375" style="29" bestFit="1" customWidth="1"/>
    <col min="4104" max="4104" width="13" style="29" bestFit="1" customWidth="1"/>
    <col min="4105" max="4105" width="14.140625" style="29" bestFit="1" customWidth="1"/>
    <col min="4106" max="4106" width="15.42578125" style="29" bestFit="1" customWidth="1"/>
    <col min="4107" max="4107" width="12.85546875" style="29" customWidth="1"/>
    <col min="4108" max="4108" width="12.28515625" style="29" bestFit="1" customWidth="1"/>
    <col min="4109" max="4109" width="13.7109375" style="29" customWidth="1"/>
    <col min="4110" max="4350" width="9.140625" style="29"/>
    <col min="4351" max="4351" width="12.85546875" style="29" customWidth="1"/>
    <col min="4352" max="4352" width="13" style="29" customWidth="1"/>
    <col min="4353" max="4353" width="12" style="29" customWidth="1"/>
    <col min="4354" max="4354" width="8.7109375" style="29" bestFit="1" customWidth="1"/>
    <col min="4355" max="4356" width="11.28515625" style="29" bestFit="1" customWidth="1"/>
    <col min="4357" max="4357" width="10" style="29" bestFit="1" customWidth="1"/>
    <col min="4358" max="4358" width="2.7109375" style="29" customWidth="1"/>
    <col min="4359" max="4359" width="12.7109375" style="29" bestFit="1" customWidth="1"/>
    <col min="4360" max="4360" width="13" style="29" bestFit="1" customWidth="1"/>
    <col min="4361" max="4361" width="14.140625" style="29" bestFit="1" customWidth="1"/>
    <col min="4362" max="4362" width="15.42578125" style="29" bestFit="1" customWidth="1"/>
    <col min="4363" max="4363" width="12.85546875" style="29" customWidth="1"/>
    <col min="4364" max="4364" width="12.28515625" style="29" bestFit="1" customWidth="1"/>
    <col min="4365" max="4365" width="13.7109375" style="29" customWidth="1"/>
    <col min="4366" max="4606" width="9.140625" style="29"/>
    <col min="4607" max="4607" width="12.85546875" style="29" customWidth="1"/>
    <col min="4608" max="4608" width="13" style="29" customWidth="1"/>
    <col min="4609" max="4609" width="12" style="29" customWidth="1"/>
    <col min="4610" max="4610" width="8.7109375" style="29" bestFit="1" customWidth="1"/>
    <col min="4611" max="4612" width="11.28515625" style="29" bestFit="1" customWidth="1"/>
    <col min="4613" max="4613" width="10" style="29" bestFit="1" customWidth="1"/>
    <col min="4614" max="4614" width="2.7109375" style="29" customWidth="1"/>
    <col min="4615" max="4615" width="12.7109375" style="29" bestFit="1" customWidth="1"/>
    <col min="4616" max="4616" width="13" style="29" bestFit="1" customWidth="1"/>
    <col min="4617" max="4617" width="14.140625" style="29" bestFit="1" customWidth="1"/>
    <col min="4618" max="4618" width="15.42578125" style="29" bestFit="1" customWidth="1"/>
    <col min="4619" max="4619" width="12.85546875" style="29" customWidth="1"/>
    <col min="4620" max="4620" width="12.28515625" style="29" bestFit="1" customWidth="1"/>
    <col min="4621" max="4621" width="13.7109375" style="29" customWidth="1"/>
    <col min="4622" max="4862" width="9.140625" style="29"/>
    <col min="4863" max="4863" width="12.85546875" style="29" customWidth="1"/>
    <col min="4864" max="4864" width="13" style="29" customWidth="1"/>
    <col min="4865" max="4865" width="12" style="29" customWidth="1"/>
    <col min="4866" max="4866" width="8.7109375" style="29" bestFit="1" customWidth="1"/>
    <col min="4867" max="4868" width="11.28515625" style="29" bestFit="1" customWidth="1"/>
    <col min="4869" max="4869" width="10" style="29" bestFit="1" customWidth="1"/>
    <col min="4870" max="4870" width="2.7109375" style="29" customWidth="1"/>
    <col min="4871" max="4871" width="12.7109375" style="29" bestFit="1" customWidth="1"/>
    <col min="4872" max="4872" width="13" style="29" bestFit="1" customWidth="1"/>
    <col min="4873" max="4873" width="14.140625" style="29" bestFit="1" customWidth="1"/>
    <col min="4874" max="4874" width="15.42578125" style="29" bestFit="1" customWidth="1"/>
    <col min="4875" max="4875" width="12.85546875" style="29" customWidth="1"/>
    <col min="4876" max="4876" width="12.28515625" style="29" bestFit="1" customWidth="1"/>
    <col min="4877" max="4877" width="13.7109375" style="29" customWidth="1"/>
    <col min="4878" max="5118" width="9.140625" style="29"/>
    <col min="5119" max="5119" width="12.85546875" style="29" customWidth="1"/>
    <col min="5120" max="5120" width="13" style="29" customWidth="1"/>
    <col min="5121" max="5121" width="12" style="29" customWidth="1"/>
    <col min="5122" max="5122" width="8.7109375" style="29" bestFit="1" customWidth="1"/>
    <col min="5123" max="5124" width="11.28515625" style="29" bestFit="1" customWidth="1"/>
    <col min="5125" max="5125" width="10" style="29" bestFit="1" customWidth="1"/>
    <col min="5126" max="5126" width="2.7109375" style="29" customWidth="1"/>
    <col min="5127" max="5127" width="12.7109375" style="29" bestFit="1" customWidth="1"/>
    <col min="5128" max="5128" width="13" style="29" bestFit="1" customWidth="1"/>
    <col min="5129" max="5129" width="14.140625" style="29" bestFit="1" customWidth="1"/>
    <col min="5130" max="5130" width="15.42578125" style="29" bestFit="1" customWidth="1"/>
    <col min="5131" max="5131" width="12.85546875" style="29" customWidth="1"/>
    <col min="5132" max="5132" width="12.28515625" style="29" bestFit="1" customWidth="1"/>
    <col min="5133" max="5133" width="13.7109375" style="29" customWidth="1"/>
    <col min="5134" max="5374" width="9.140625" style="29"/>
    <col min="5375" max="5375" width="12.85546875" style="29" customWidth="1"/>
    <col min="5376" max="5376" width="13" style="29" customWidth="1"/>
    <col min="5377" max="5377" width="12" style="29" customWidth="1"/>
    <col min="5378" max="5378" width="8.7109375" style="29" bestFit="1" customWidth="1"/>
    <col min="5379" max="5380" width="11.28515625" style="29" bestFit="1" customWidth="1"/>
    <col min="5381" max="5381" width="10" style="29" bestFit="1" customWidth="1"/>
    <col min="5382" max="5382" width="2.7109375" style="29" customWidth="1"/>
    <col min="5383" max="5383" width="12.7109375" style="29" bestFit="1" customWidth="1"/>
    <col min="5384" max="5384" width="13" style="29" bestFit="1" customWidth="1"/>
    <col min="5385" max="5385" width="14.140625" style="29" bestFit="1" customWidth="1"/>
    <col min="5386" max="5386" width="15.42578125" style="29" bestFit="1" customWidth="1"/>
    <col min="5387" max="5387" width="12.85546875" style="29" customWidth="1"/>
    <col min="5388" max="5388" width="12.28515625" style="29" bestFit="1" customWidth="1"/>
    <col min="5389" max="5389" width="13.7109375" style="29" customWidth="1"/>
    <col min="5390" max="5630" width="9.140625" style="29"/>
    <col min="5631" max="5631" width="12.85546875" style="29" customWidth="1"/>
    <col min="5632" max="5632" width="13" style="29" customWidth="1"/>
    <col min="5633" max="5633" width="12" style="29" customWidth="1"/>
    <col min="5634" max="5634" width="8.7109375" style="29" bestFit="1" customWidth="1"/>
    <col min="5635" max="5636" width="11.28515625" style="29" bestFit="1" customWidth="1"/>
    <col min="5637" max="5637" width="10" style="29" bestFit="1" customWidth="1"/>
    <col min="5638" max="5638" width="2.7109375" style="29" customWidth="1"/>
    <col min="5639" max="5639" width="12.7109375" style="29" bestFit="1" customWidth="1"/>
    <col min="5640" max="5640" width="13" style="29" bestFit="1" customWidth="1"/>
    <col min="5641" max="5641" width="14.140625" style="29" bestFit="1" customWidth="1"/>
    <col min="5642" max="5642" width="15.42578125" style="29" bestFit="1" customWidth="1"/>
    <col min="5643" max="5643" width="12.85546875" style="29" customWidth="1"/>
    <col min="5644" max="5644" width="12.28515625" style="29" bestFit="1" customWidth="1"/>
    <col min="5645" max="5645" width="13.7109375" style="29" customWidth="1"/>
    <col min="5646" max="5886" width="9.140625" style="29"/>
    <col min="5887" max="5887" width="12.85546875" style="29" customWidth="1"/>
    <col min="5888" max="5888" width="13" style="29" customWidth="1"/>
    <col min="5889" max="5889" width="12" style="29" customWidth="1"/>
    <col min="5890" max="5890" width="8.7109375" style="29" bestFit="1" customWidth="1"/>
    <col min="5891" max="5892" width="11.28515625" style="29" bestFit="1" customWidth="1"/>
    <col min="5893" max="5893" width="10" style="29" bestFit="1" customWidth="1"/>
    <col min="5894" max="5894" width="2.7109375" style="29" customWidth="1"/>
    <col min="5895" max="5895" width="12.7109375" style="29" bestFit="1" customWidth="1"/>
    <col min="5896" max="5896" width="13" style="29" bestFit="1" customWidth="1"/>
    <col min="5897" max="5897" width="14.140625" style="29" bestFit="1" customWidth="1"/>
    <col min="5898" max="5898" width="15.42578125" style="29" bestFit="1" customWidth="1"/>
    <col min="5899" max="5899" width="12.85546875" style="29" customWidth="1"/>
    <col min="5900" max="5900" width="12.28515625" style="29" bestFit="1" customWidth="1"/>
    <col min="5901" max="5901" width="13.7109375" style="29" customWidth="1"/>
    <col min="5902" max="6142" width="9.140625" style="29"/>
    <col min="6143" max="6143" width="12.85546875" style="29" customWidth="1"/>
    <col min="6144" max="6144" width="13" style="29" customWidth="1"/>
    <col min="6145" max="6145" width="12" style="29" customWidth="1"/>
    <col min="6146" max="6146" width="8.7109375" style="29" bestFit="1" customWidth="1"/>
    <col min="6147" max="6148" width="11.28515625" style="29" bestFit="1" customWidth="1"/>
    <col min="6149" max="6149" width="10" style="29" bestFit="1" customWidth="1"/>
    <col min="6150" max="6150" width="2.7109375" style="29" customWidth="1"/>
    <col min="6151" max="6151" width="12.7109375" style="29" bestFit="1" customWidth="1"/>
    <col min="6152" max="6152" width="13" style="29" bestFit="1" customWidth="1"/>
    <col min="6153" max="6153" width="14.140625" style="29" bestFit="1" customWidth="1"/>
    <col min="6154" max="6154" width="15.42578125" style="29" bestFit="1" customWidth="1"/>
    <col min="6155" max="6155" width="12.85546875" style="29" customWidth="1"/>
    <col min="6156" max="6156" width="12.28515625" style="29" bestFit="1" customWidth="1"/>
    <col min="6157" max="6157" width="13.7109375" style="29" customWidth="1"/>
    <col min="6158" max="6398" width="9.140625" style="29"/>
    <col min="6399" max="6399" width="12.85546875" style="29" customWidth="1"/>
    <col min="6400" max="6400" width="13" style="29" customWidth="1"/>
    <col min="6401" max="6401" width="12" style="29" customWidth="1"/>
    <col min="6402" max="6402" width="8.7109375" style="29" bestFit="1" customWidth="1"/>
    <col min="6403" max="6404" width="11.28515625" style="29" bestFit="1" customWidth="1"/>
    <col min="6405" max="6405" width="10" style="29" bestFit="1" customWidth="1"/>
    <col min="6406" max="6406" width="2.7109375" style="29" customWidth="1"/>
    <col min="6407" max="6407" width="12.7109375" style="29" bestFit="1" customWidth="1"/>
    <col min="6408" max="6408" width="13" style="29" bestFit="1" customWidth="1"/>
    <col min="6409" max="6409" width="14.140625" style="29" bestFit="1" customWidth="1"/>
    <col min="6410" max="6410" width="15.42578125" style="29" bestFit="1" customWidth="1"/>
    <col min="6411" max="6411" width="12.85546875" style="29" customWidth="1"/>
    <col min="6412" max="6412" width="12.28515625" style="29" bestFit="1" customWidth="1"/>
    <col min="6413" max="6413" width="13.7109375" style="29" customWidth="1"/>
    <col min="6414" max="6654" width="9.140625" style="29"/>
    <col min="6655" max="6655" width="12.85546875" style="29" customWidth="1"/>
    <col min="6656" max="6656" width="13" style="29" customWidth="1"/>
    <col min="6657" max="6657" width="12" style="29" customWidth="1"/>
    <col min="6658" max="6658" width="8.7109375" style="29" bestFit="1" customWidth="1"/>
    <col min="6659" max="6660" width="11.28515625" style="29" bestFit="1" customWidth="1"/>
    <col min="6661" max="6661" width="10" style="29" bestFit="1" customWidth="1"/>
    <col min="6662" max="6662" width="2.7109375" style="29" customWidth="1"/>
    <col min="6663" max="6663" width="12.7109375" style="29" bestFit="1" customWidth="1"/>
    <col min="6664" max="6664" width="13" style="29" bestFit="1" customWidth="1"/>
    <col min="6665" max="6665" width="14.140625" style="29" bestFit="1" customWidth="1"/>
    <col min="6666" max="6666" width="15.42578125" style="29" bestFit="1" customWidth="1"/>
    <col min="6667" max="6667" width="12.85546875" style="29" customWidth="1"/>
    <col min="6668" max="6668" width="12.28515625" style="29" bestFit="1" customWidth="1"/>
    <col min="6669" max="6669" width="13.7109375" style="29" customWidth="1"/>
    <col min="6670" max="6910" width="9.140625" style="29"/>
    <col min="6911" max="6911" width="12.85546875" style="29" customWidth="1"/>
    <col min="6912" max="6912" width="13" style="29" customWidth="1"/>
    <col min="6913" max="6913" width="12" style="29" customWidth="1"/>
    <col min="6914" max="6914" width="8.7109375" style="29" bestFit="1" customWidth="1"/>
    <col min="6915" max="6916" width="11.28515625" style="29" bestFit="1" customWidth="1"/>
    <col min="6917" max="6917" width="10" style="29" bestFit="1" customWidth="1"/>
    <col min="6918" max="6918" width="2.7109375" style="29" customWidth="1"/>
    <col min="6919" max="6919" width="12.7109375" style="29" bestFit="1" customWidth="1"/>
    <col min="6920" max="6920" width="13" style="29" bestFit="1" customWidth="1"/>
    <col min="6921" max="6921" width="14.140625" style="29" bestFit="1" customWidth="1"/>
    <col min="6922" max="6922" width="15.42578125" style="29" bestFit="1" customWidth="1"/>
    <col min="6923" max="6923" width="12.85546875" style="29" customWidth="1"/>
    <col min="6924" max="6924" width="12.28515625" style="29" bestFit="1" customWidth="1"/>
    <col min="6925" max="6925" width="13.7109375" style="29" customWidth="1"/>
    <col min="6926" max="7166" width="9.140625" style="29"/>
    <col min="7167" max="7167" width="12.85546875" style="29" customWidth="1"/>
    <col min="7168" max="7168" width="13" style="29" customWidth="1"/>
    <col min="7169" max="7169" width="12" style="29" customWidth="1"/>
    <col min="7170" max="7170" width="8.7109375" style="29" bestFit="1" customWidth="1"/>
    <col min="7171" max="7172" width="11.28515625" style="29" bestFit="1" customWidth="1"/>
    <col min="7173" max="7173" width="10" style="29" bestFit="1" customWidth="1"/>
    <col min="7174" max="7174" width="2.7109375" style="29" customWidth="1"/>
    <col min="7175" max="7175" width="12.7109375" style="29" bestFit="1" customWidth="1"/>
    <col min="7176" max="7176" width="13" style="29" bestFit="1" customWidth="1"/>
    <col min="7177" max="7177" width="14.140625" style="29" bestFit="1" customWidth="1"/>
    <col min="7178" max="7178" width="15.42578125" style="29" bestFit="1" customWidth="1"/>
    <col min="7179" max="7179" width="12.85546875" style="29" customWidth="1"/>
    <col min="7180" max="7180" width="12.28515625" style="29" bestFit="1" customWidth="1"/>
    <col min="7181" max="7181" width="13.7109375" style="29" customWidth="1"/>
    <col min="7182" max="7422" width="9.140625" style="29"/>
    <col min="7423" max="7423" width="12.85546875" style="29" customWidth="1"/>
    <col min="7424" max="7424" width="13" style="29" customWidth="1"/>
    <col min="7425" max="7425" width="12" style="29" customWidth="1"/>
    <col min="7426" max="7426" width="8.7109375" style="29" bestFit="1" customWidth="1"/>
    <col min="7427" max="7428" width="11.28515625" style="29" bestFit="1" customWidth="1"/>
    <col min="7429" max="7429" width="10" style="29" bestFit="1" customWidth="1"/>
    <col min="7430" max="7430" width="2.7109375" style="29" customWidth="1"/>
    <col min="7431" max="7431" width="12.7109375" style="29" bestFit="1" customWidth="1"/>
    <col min="7432" max="7432" width="13" style="29" bestFit="1" customWidth="1"/>
    <col min="7433" max="7433" width="14.140625" style="29" bestFit="1" customWidth="1"/>
    <col min="7434" max="7434" width="15.42578125" style="29" bestFit="1" customWidth="1"/>
    <col min="7435" max="7435" width="12.85546875" style="29" customWidth="1"/>
    <col min="7436" max="7436" width="12.28515625" style="29" bestFit="1" customWidth="1"/>
    <col min="7437" max="7437" width="13.7109375" style="29" customWidth="1"/>
    <col min="7438" max="7678" width="9.140625" style="29"/>
    <col min="7679" max="7679" width="12.85546875" style="29" customWidth="1"/>
    <col min="7680" max="7680" width="13" style="29" customWidth="1"/>
    <col min="7681" max="7681" width="12" style="29" customWidth="1"/>
    <col min="7682" max="7682" width="8.7109375" style="29" bestFit="1" customWidth="1"/>
    <col min="7683" max="7684" width="11.28515625" style="29" bestFit="1" customWidth="1"/>
    <col min="7685" max="7685" width="10" style="29" bestFit="1" customWidth="1"/>
    <col min="7686" max="7686" width="2.7109375" style="29" customWidth="1"/>
    <col min="7687" max="7687" width="12.7109375" style="29" bestFit="1" customWidth="1"/>
    <col min="7688" max="7688" width="13" style="29" bestFit="1" customWidth="1"/>
    <col min="7689" max="7689" width="14.140625" style="29" bestFit="1" customWidth="1"/>
    <col min="7690" max="7690" width="15.42578125" style="29" bestFit="1" customWidth="1"/>
    <col min="7691" max="7691" width="12.85546875" style="29" customWidth="1"/>
    <col min="7692" max="7692" width="12.28515625" style="29" bestFit="1" customWidth="1"/>
    <col min="7693" max="7693" width="13.7109375" style="29" customWidth="1"/>
    <col min="7694" max="7934" width="9.140625" style="29"/>
    <col min="7935" max="7935" width="12.85546875" style="29" customWidth="1"/>
    <col min="7936" max="7936" width="13" style="29" customWidth="1"/>
    <col min="7937" max="7937" width="12" style="29" customWidth="1"/>
    <col min="7938" max="7938" width="8.7109375" style="29" bestFit="1" customWidth="1"/>
    <col min="7939" max="7940" width="11.28515625" style="29" bestFit="1" customWidth="1"/>
    <col min="7941" max="7941" width="10" style="29" bestFit="1" customWidth="1"/>
    <col min="7942" max="7942" width="2.7109375" style="29" customWidth="1"/>
    <col min="7943" max="7943" width="12.7109375" style="29" bestFit="1" customWidth="1"/>
    <col min="7944" max="7944" width="13" style="29" bestFit="1" customWidth="1"/>
    <col min="7945" max="7945" width="14.140625" style="29" bestFit="1" customWidth="1"/>
    <col min="7946" max="7946" width="15.42578125" style="29" bestFit="1" customWidth="1"/>
    <col min="7947" max="7947" width="12.85546875" style="29" customWidth="1"/>
    <col min="7948" max="7948" width="12.28515625" style="29" bestFit="1" customWidth="1"/>
    <col min="7949" max="7949" width="13.7109375" style="29" customWidth="1"/>
    <col min="7950" max="8190" width="9.140625" style="29"/>
    <col min="8191" max="8191" width="12.85546875" style="29" customWidth="1"/>
    <col min="8192" max="8192" width="13" style="29" customWidth="1"/>
    <col min="8193" max="8193" width="12" style="29" customWidth="1"/>
    <col min="8194" max="8194" width="8.7109375" style="29" bestFit="1" customWidth="1"/>
    <col min="8195" max="8196" width="11.28515625" style="29" bestFit="1" customWidth="1"/>
    <col min="8197" max="8197" width="10" style="29" bestFit="1" customWidth="1"/>
    <col min="8198" max="8198" width="2.7109375" style="29" customWidth="1"/>
    <col min="8199" max="8199" width="12.7109375" style="29" bestFit="1" customWidth="1"/>
    <col min="8200" max="8200" width="13" style="29" bestFit="1" customWidth="1"/>
    <col min="8201" max="8201" width="14.140625" style="29" bestFit="1" customWidth="1"/>
    <col min="8202" max="8202" width="15.42578125" style="29" bestFit="1" customWidth="1"/>
    <col min="8203" max="8203" width="12.85546875" style="29" customWidth="1"/>
    <col min="8204" max="8204" width="12.28515625" style="29" bestFit="1" customWidth="1"/>
    <col min="8205" max="8205" width="13.7109375" style="29" customWidth="1"/>
    <col min="8206" max="8446" width="9.140625" style="29"/>
    <col min="8447" max="8447" width="12.85546875" style="29" customWidth="1"/>
    <col min="8448" max="8448" width="13" style="29" customWidth="1"/>
    <col min="8449" max="8449" width="12" style="29" customWidth="1"/>
    <col min="8450" max="8450" width="8.7109375" style="29" bestFit="1" customWidth="1"/>
    <col min="8451" max="8452" width="11.28515625" style="29" bestFit="1" customWidth="1"/>
    <col min="8453" max="8453" width="10" style="29" bestFit="1" customWidth="1"/>
    <col min="8454" max="8454" width="2.7109375" style="29" customWidth="1"/>
    <col min="8455" max="8455" width="12.7109375" style="29" bestFit="1" customWidth="1"/>
    <col min="8456" max="8456" width="13" style="29" bestFit="1" customWidth="1"/>
    <col min="8457" max="8457" width="14.140625" style="29" bestFit="1" customWidth="1"/>
    <col min="8458" max="8458" width="15.42578125" style="29" bestFit="1" customWidth="1"/>
    <col min="8459" max="8459" width="12.85546875" style="29" customWidth="1"/>
    <col min="8460" max="8460" width="12.28515625" style="29" bestFit="1" customWidth="1"/>
    <col min="8461" max="8461" width="13.7109375" style="29" customWidth="1"/>
    <col min="8462" max="8702" width="9.140625" style="29"/>
    <col min="8703" max="8703" width="12.85546875" style="29" customWidth="1"/>
    <col min="8704" max="8704" width="13" style="29" customWidth="1"/>
    <col min="8705" max="8705" width="12" style="29" customWidth="1"/>
    <col min="8706" max="8706" width="8.7109375" style="29" bestFit="1" customWidth="1"/>
    <col min="8707" max="8708" width="11.28515625" style="29" bestFit="1" customWidth="1"/>
    <col min="8709" max="8709" width="10" style="29" bestFit="1" customWidth="1"/>
    <col min="8710" max="8710" width="2.7109375" style="29" customWidth="1"/>
    <col min="8711" max="8711" width="12.7109375" style="29" bestFit="1" customWidth="1"/>
    <col min="8712" max="8712" width="13" style="29" bestFit="1" customWidth="1"/>
    <col min="8713" max="8713" width="14.140625" style="29" bestFit="1" customWidth="1"/>
    <col min="8714" max="8714" width="15.42578125" style="29" bestFit="1" customWidth="1"/>
    <col min="8715" max="8715" width="12.85546875" style="29" customWidth="1"/>
    <col min="8716" max="8716" width="12.28515625" style="29" bestFit="1" customWidth="1"/>
    <col min="8717" max="8717" width="13.7109375" style="29" customWidth="1"/>
    <col min="8718" max="8958" width="9.140625" style="29"/>
    <col min="8959" max="8959" width="12.85546875" style="29" customWidth="1"/>
    <col min="8960" max="8960" width="13" style="29" customWidth="1"/>
    <col min="8961" max="8961" width="12" style="29" customWidth="1"/>
    <col min="8962" max="8962" width="8.7109375" style="29" bestFit="1" customWidth="1"/>
    <col min="8963" max="8964" width="11.28515625" style="29" bestFit="1" customWidth="1"/>
    <col min="8965" max="8965" width="10" style="29" bestFit="1" customWidth="1"/>
    <col min="8966" max="8966" width="2.7109375" style="29" customWidth="1"/>
    <col min="8967" max="8967" width="12.7109375" style="29" bestFit="1" customWidth="1"/>
    <col min="8968" max="8968" width="13" style="29" bestFit="1" customWidth="1"/>
    <col min="8969" max="8969" width="14.140625" style="29" bestFit="1" customWidth="1"/>
    <col min="8970" max="8970" width="15.42578125" style="29" bestFit="1" customWidth="1"/>
    <col min="8971" max="8971" width="12.85546875" style="29" customWidth="1"/>
    <col min="8972" max="8972" width="12.28515625" style="29" bestFit="1" customWidth="1"/>
    <col min="8973" max="8973" width="13.7109375" style="29" customWidth="1"/>
    <col min="8974" max="9214" width="9.140625" style="29"/>
    <col min="9215" max="9215" width="12.85546875" style="29" customWidth="1"/>
    <col min="9216" max="9216" width="13" style="29" customWidth="1"/>
    <col min="9217" max="9217" width="12" style="29" customWidth="1"/>
    <col min="9218" max="9218" width="8.7109375" style="29" bestFit="1" customWidth="1"/>
    <col min="9219" max="9220" width="11.28515625" style="29" bestFit="1" customWidth="1"/>
    <col min="9221" max="9221" width="10" style="29" bestFit="1" customWidth="1"/>
    <col min="9222" max="9222" width="2.7109375" style="29" customWidth="1"/>
    <col min="9223" max="9223" width="12.7109375" style="29" bestFit="1" customWidth="1"/>
    <col min="9224" max="9224" width="13" style="29" bestFit="1" customWidth="1"/>
    <col min="9225" max="9225" width="14.140625" style="29" bestFit="1" customWidth="1"/>
    <col min="9226" max="9226" width="15.42578125" style="29" bestFit="1" customWidth="1"/>
    <col min="9227" max="9227" width="12.85546875" style="29" customWidth="1"/>
    <col min="9228" max="9228" width="12.28515625" style="29" bestFit="1" customWidth="1"/>
    <col min="9229" max="9229" width="13.7109375" style="29" customWidth="1"/>
    <col min="9230" max="9470" width="9.140625" style="29"/>
    <col min="9471" max="9471" width="12.85546875" style="29" customWidth="1"/>
    <col min="9472" max="9472" width="13" style="29" customWidth="1"/>
    <col min="9473" max="9473" width="12" style="29" customWidth="1"/>
    <col min="9474" max="9474" width="8.7109375" style="29" bestFit="1" customWidth="1"/>
    <col min="9475" max="9476" width="11.28515625" style="29" bestFit="1" customWidth="1"/>
    <col min="9477" max="9477" width="10" style="29" bestFit="1" customWidth="1"/>
    <col min="9478" max="9478" width="2.7109375" style="29" customWidth="1"/>
    <col min="9479" max="9479" width="12.7109375" style="29" bestFit="1" customWidth="1"/>
    <col min="9480" max="9480" width="13" style="29" bestFit="1" customWidth="1"/>
    <col min="9481" max="9481" width="14.140625" style="29" bestFit="1" customWidth="1"/>
    <col min="9482" max="9482" width="15.42578125" style="29" bestFit="1" customWidth="1"/>
    <col min="9483" max="9483" width="12.85546875" style="29" customWidth="1"/>
    <col min="9484" max="9484" width="12.28515625" style="29" bestFit="1" customWidth="1"/>
    <col min="9485" max="9485" width="13.7109375" style="29" customWidth="1"/>
    <col min="9486" max="9726" width="9.140625" style="29"/>
    <col min="9727" max="9727" width="12.85546875" style="29" customWidth="1"/>
    <col min="9728" max="9728" width="13" style="29" customWidth="1"/>
    <col min="9729" max="9729" width="12" style="29" customWidth="1"/>
    <col min="9730" max="9730" width="8.7109375" style="29" bestFit="1" customWidth="1"/>
    <col min="9731" max="9732" width="11.28515625" style="29" bestFit="1" customWidth="1"/>
    <col min="9733" max="9733" width="10" style="29" bestFit="1" customWidth="1"/>
    <col min="9734" max="9734" width="2.7109375" style="29" customWidth="1"/>
    <col min="9735" max="9735" width="12.7109375" style="29" bestFit="1" customWidth="1"/>
    <col min="9736" max="9736" width="13" style="29" bestFit="1" customWidth="1"/>
    <col min="9737" max="9737" width="14.140625" style="29" bestFit="1" customWidth="1"/>
    <col min="9738" max="9738" width="15.42578125" style="29" bestFit="1" customWidth="1"/>
    <col min="9739" max="9739" width="12.85546875" style="29" customWidth="1"/>
    <col min="9740" max="9740" width="12.28515625" style="29" bestFit="1" customWidth="1"/>
    <col min="9741" max="9741" width="13.7109375" style="29" customWidth="1"/>
    <col min="9742" max="9982" width="9.140625" style="29"/>
    <col min="9983" max="9983" width="12.85546875" style="29" customWidth="1"/>
    <col min="9984" max="9984" width="13" style="29" customWidth="1"/>
    <col min="9985" max="9985" width="12" style="29" customWidth="1"/>
    <col min="9986" max="9986" width="8.7109375" style="29" bestFit="1" customWidth="1"/>
    <col min="9987" max="9988" width="11.28515625" style="29" bestFit="1" customWidth="1"/>
    <col min="9989" max="9989" width="10" style="29" bestFit="1" customWidth="1"/>
    <col min="9990" max="9990" width="2.7109375" style="29" customWidth="1"/>
    <col min="9991" max="9991" width="12.7109375" style="29" bestFit="1" customWidth="1"/>
    <col min="9992" max="9992" width="13" style="29" bestFit="1" customWidth="1"/>
    <col min="9993" max="9993" width="14.140625" style="29" bestFit="1" customWidth="1"/>
    <col min="9994" max="9994" width="15.42578125" style="29" bestFit="1" customWidth="1"/>
    <col min="9995" max="9995" width="12.85546875" style="29" customWidth="1"/>
    <col min="9996" max="9996" width="12.28515625" style="29" bestFit="1" customWidth="1"/>
    <col min="9997" max="9997" width="13.7109375" style="29" customWidth="1"/>
    <col min="9998" max="10238" width="9.140625" style="29"/>
    <col min="10239" max="10239" width="12.85546875" style="29" customWidth="1"/>
    <col min="10240" max="10240" width="13" style="29" customWidth="1"/>
    <col min="10241" max="10241" width="12" style="29" customWidth="1"/>
    <col min="10242" max="10242" width="8.7109375" style="29" bestFit="1" customWidth="1"/>
    <col min="10243" max="10244" width="11.28515625" style="29" bestFit="1" customWidth="1"/>
    <col min="10245" max="10245" width="10" style="29" bestFit="1" customWidth="1"/>
    <col min="10246" max="10246" width="2.7109375" style="29" customWidth="1"/>
    <col min="10247" max="10247" width="12.7109375" style="29" bestFit="1" customWidth="1"/>
    <col min="10248" max="10248" width="13" style="29" bestFit="1" customWidth="1"/>
    <col min="10249" max="10249" width="14.140625" style="29" bestFit="1" customWidth="1"/>
    <col min="10250" max="10250" width="15.42578125" style="29" bestFit="1" customWidth="1"/>
    <col min="10251" max="10251" width="12.85546875" style="29" customWidth="1"/>
    <col min="10252" max="10252" width="12.28515625" style="29" bestFit="1" customWidth="1"/>
    <col min="10253" max="10253" width="13.7109375" style="29" customWidth="1"/>
    <col min="10254" max="10494" width="9.140625" style="29"/>
    <col min="10495" max="10495" width="12.85546875" style="29" customWidth="1"/>
    <col min="10496" max="10496" width="13" style="29" customWidth="1"/>
    <col min="10497" max="10497" width="12" style="29" customWidth="1"/>
    <col min="10498" max="10498" width="8.7109375" style="29" bestFit="1" customWidth="1"/>
    <col min="10499" max="10500" width="11.28515625" style="29" bestFit="1" customWidth="1"/>
    <col min="10501" max="10501" width="10" style="29" bestFit="1" customWidth="1"/>
    <col min="10502" max="10502" width="2.7109375" style="29" customWidth="1"/>
    <col min="10503" max="10503" width="12.7109375" style="29" bestFit="1" customWidth="1"/>
    <col min="10504" max="10504" width="13" style="29" bestFit="1" customWidth="1"/>
    <col min="10505" max="10505" width="14.140625" style="29" bestFit="1" customWidth="1"/>
    <col min="10506" max="10506" width="15.42578125" style="29" bestFit="1" customWidth="1"/>
    <col min="10507" max="10507" width="12.85546875" style="29" customWidth="1"/>
    <col min="10508" max="10508" width="12.28515625" style="29" bestFit="1" customWidth="1"/>
    <col min="10509" max="10509" width="13.7109375" style="29" customWidth="1"/>
    <col min="10510" max="10750" width="9.140625" style="29"/>
    <col min="10751" max="10751" width="12.85546875" style="29" customWidth="1"/>
    <col min="10752" max="10752" width="13" style="29" customWidth="1"/>
    <col min="10753" max="10753" width="12" style="29" customWidth="1"/>
    <col min="10754" max="10754" width="8.7109375" style="29" bestFit="1" customWidth="1"/>
    <col min="10755" max="10756" width="11.28515625" style="29" bestFit="1" customWidth="1"/>
    <col min="10757" max="10757" width="10" style="29" bestFit="1" customWidth="1"/>
    <col min="10758" max="10758" width="2.7109375" style="29" customWidth="1"/>
    <col min="10759" max="10759" width="12.7109375" style="29" bestFit="1" customWidth="1"/>
    <col min="10760" max="10760" width="13" style="29" bestFit="1" customWidth="1"/>
    <col min="10761" max="10761" width="14.140625" style="29" bestFit="1" customWidth="1"/>
    <col min="10762" max="10762" width="15.42578125" style="29" bestFit="1" customWidth="1"/>
    <col min="10763" max="10763" width="12.85546875" style="29" customWidth="1"/>
    <col min="10764" max="10764" width="12.28515625" style="29" bestFit="1" customWidth="1"/>
    <col min="10765" max="10765" width="13.7109375" style="29" customWidth="1"/>
    <col min="10766" max="11006" width="9.140625" style="29"/>
    <col min="11007" max="11007" width="12.85546875" style="29" customWidth="1"/>
    <col min="11008" max="11008" width="13" style="29" customWidth="1"/>
    <col min="11009" max="11009" width="12" style="29" customWidth="1"/>
    <col min="11010" max="11010" width="8.7109375" style="29" bestFit="1" customWidth="1"/>
    <col min="11011" max="11012" width="11.28515625" style="29" bestFit="1" customWidth="1"/>
    <col min="11013" max="11013" width="10" style="29" bestFit="1" customWidth="1"/>
    <col min="11014" max="11014" width="2.7109375" style="29" customWidth="1"/>
    <col min="11015" max="11015" width="12.7109375" style="29" bestFit="1" customWidth="1"/>
    <col min="11016" max="11016" width="13" style="29" bestFit="1" customWidth="1"/>
    <col min="11017" max="11017" width="14.140625" style="29" bestFit="1" customWidth="1"/>
    <col min="11018" max="11018" width="15.42578125" style="29" bestFit="1" customWidth="1"/>
    <col min="11019" max="11019" width="12.85546875" style="29" customWidth="1"/>
    <col min="11020" max="11020" width="12.28515625" style="29" bestFit="1" customWidth="1"/>
    <col min="11021" max="11021" width="13.7109375" style="29" customWidth="1"/>
    <col min="11022" max="11262" width="9.140625" style="29"/>
    <col min="11263" max="11263" width="12.85546875" style="29" customWidth="1"/>
    <col min="11264" max="11264" width="13" style="29" customWidth="1"/>
    <col min="11265" max="11265" width="12" style="29" customWidth="1"/>
    <col min="11266" max="11266" width="8.7109375" style="29" bestFit="1" customWidth="1"/>
    <col min="11267" max="11268" width="11.28515625" style="29" bestFit="1" customWidth="1"/>
    <col min="11269" max="11269" width="10" style="29" bestFit="1" customWidth="1"/>
    <col min="11270" max="11270" width="2.7109375" style="29" customWidth="1"/>
    <col min="11271" max="11271" width="12.7109375" style="29" bestFit="1" customWidth="1"/>
    <col min="11272" max="11272" width="13" style="29" bestFit="1" customWidth="1"/>
    <col min="11273" max="11273" width="14.140625" style="29" bestFit="1" customWidth="1"/>
    <col min="11274" max="11274" width="15.42578125" style="29" bestFit="1" customWidth="1"/>
    <col min="11275" max="11275" width="12.85546875" style="29" customWidth="1"/>
    <col min="11276" max="11276" width="12.28515625" style="29" bestFit="1" customWidth="1"/>
    <col min="11277" max="11277" width="13.7109375" style="29" customWidth="1"/>
    <col min="11278" max="11518" width="9.140625" style="29"/>
    <col min="11519" max="11519" width="12.85546875" style="29" customWidth="1"/>
    <col min="11520" max="11520" width="13" style="29" customWidth="1"/>
    <col min="11521" max="11521" width="12" style="29" customWidth="1"/>
    <col min="11522" max="11522" width="8.7109375" style="29" bestFit="1" customWidth="1"/>
    <col min="11523" max="11524" width="11.28515625" style="29" bestFit="1" customWidth="1"/>
    <col min="11525" max="11525" width="10" style="29" bestFit="1" customWidth="1"/>
    <col min="11526" max="11526" width="2.7109375" style="29" customWidth="1"/>
    <col min="11527" max="11527" width="12.7109375" style="29" bestFit="1" customWidth="1"/>
    <col min="11528" max="11528" width="13" style="29" bestFit="1" customWidth="1"/>
    <col min="11529" max="11529" width="14.140625" style="29" bestFit="1" customWidth="1"/>
    <col min="11530" max="11530" width="15.42578125" style="29" bestFit="1" customWidth="1"/>
    <col min="11531" max="11531" width="12.85546875" style="29" customWidth="1"/>
    <col min="11532" max="11532" width="12.28515625" style="29" bestFit="1" customWidth="1"/>
    <col min="11533" max="11533" width="13.7109375" style="29" customWidth="1"/>
    <col min="11534" max="11774" width="9.140625" style="29"/>
    <col min="11775" max="11775" width="12.85546875" style="29" customWidth="1"/>
    <col min="11776" max="11776" width="13" style="29" customWidth="1"/>
    <col min="11777" max="11777" width="12" style="29" customWidth="1"/>
    <col min="11778" max="11778" width="8.7109375" style="29" bestFit="1" customWidth="1"/>
    <col min="11779" max="11780" width="11.28515625" style="29" bestFit="1" customWidth="1"/>
    <col min="11781" max="11781" width="10" style="29" bestFit="1" customWidth="1"/>
    <col min="11782" max="11782" width="2.7109375" style="29" customWidth="1"/>
    <col min="11783" max="11783" width="12.7109375" style="29" bestFit="1" customWidth="1"/>
    <col min="11784" max="11784" width="13" style="29" bestFit="1" customWidth="1"/>
    <col min="11785" max="11785" width="14.140625" style="29" bestFit="1" customWidth="1"/>
    <col min="11786" max="11786" width="15.42578125" style="29" bestFit="1" customWidth="1"/>
    <col min="11787" max="11787" width="12.85546875" style="29" customWidth="1"/>
    <col min="11788" max="11788" width="12.28515625" style="29" bestFit="1" customWidth="1"/>
    <col min="11789" max="11789" width="13.7109375" style="29" customWidth="1"/>
    <col min="11790" max="12030" width="9.140625" style="29"/>
    <col min="12031" max="12031" width="12.85546875" style="29" customWidth="1"/>
    <col min="12032" max="12032" width="13" style="29" customWidth="1"/>
    <col min="12033" max="12033" width="12" style="29" customWidth="1"/>
    <col min="12034" max="12034" width="8.7109375" style="29" bestFit="1" customWidth="1"/>
    <col min="12035" max="12036" width="11.28515625" style="29" bestFit="1" customWidth="1"/>
    <col min="12037" max="12037" width="10" style="29" bestFit="1" customWidth="1"/>
    <col min="12038" max="12038" width="2.7109375" style="29" customWidth="1"/>
    <col min="12039" max="12039" width="12.7109375" style="29" bestFit="1" customWidth="1"/>
    <col min="12040" max="12040" width="13" style="29" bestFit="1" customWidth="1"/>
    <col min="12041" max="12041" width="14.140625" style="29" bestFit="1" customWidth="1"/>
    <col min="12042" max="12042" width="15.42578125" style="29" bestFit="1" customWidth="1"/>
    <col min="12043" max="12043" width="12.85546875" style="29" customWidth="1"/>
    <col min="12044" max="12044" width="12.28515625" style="29" bestFit="1" customWidth="1"/>
    <col min="12045" max="12045" width="13.7109375" style="29" customWidth="1"/>
    <col min="12046" max="12286" width="9.140625" style="29"/>
    <col min="12287" max="12287" width="12.85546875" style="29" customWidth="1"/>
    <col min="12288" max="12288" width="13" style="29" customWidth="1"/>
    <col min="12289" max="12289" width="12" style="29" customWidth="1"/>
    <col min="12290" max="12290" width="8.7109375" style="29" bestFit="1" customWidth="1"/>
    <col min="12291" max="12292" width="11.28515625" style="29" bestFit="1" customWidth="1"/>
    <col min="12293" max="12293" width="10" style="29" bestFit="1" customWidth="1"/>
    <col min="12294" max="12294" width="2.7109375" style="29" customWidth="1"/>
    <col min="12295" max="12295" width="12.7109375" style="29" bestFit="1" customWidth="1"/>
    <col min="12296" max="12296" width="13" style="29" bestFit="1" customWidth="1"/>
    <col min="12297" max="12297" width="14.140625" style="29" bestFit="1" customWidth="1"/>
    <col min="12298" max="12298" width="15.42578125" style="29" bestFit="1" customWidth="1"/>
    <col min="12299" max="12299" width="12.85546875" style="29" customWidth="1"/>
    <col min="12300" max="12300" width="12.28515625" style="29" bestFit="1" customWidth="1"/>
    <col min="12301" max="12301" width="13.7109375" style="29" customWidth="1"/>
    <col min="12302" max="12542" width="9.140625" style="29"/>
    <col min="12543" max="12543" width="12.85546875" style="29" customWidth="1"/>
    <col min="12544" max="12544" width="13" style="29" customWidth="1"/>
    <col min="12545" max="12545" width="12" style="29" customWidth="1"/>
    <col min="12546" max="12546" width="8.7109375" style="29" bestFit="1" customWidth="1"/>
    <col min="12547" max="12548" width="11.28515625" style="29" bestFit="1" customWidth="1"/>
    <col min="12549" max="12549" width="10" style="29" bestFit="1" customWidth="1"/>
    <col min="12550" max="12550" width="2.7109375" style="29" customWidth="1"/>
    <col min="12551" max="12551" width="12.7109375" style="29" bestFit="1" customWidth="1"/>
    <col min="12552" max="12552" width="13" style="29" bestFit="1" customWidth="1"/>
    <col min="12553" max="12553" width="14.140625" style="29" bestFit="1" customWidth="1"/>
    <col min="12554" max="12554" width="15.42578125" style="29" bestFit="1" customWidth="1"/>
    <col min="12555" max="12555" width="12.85546875" style="29" customWidth="1"/>
    <col min="12556" max="12556" width="12.28515625" style="29" bestFit="1" customWidth="1"/>
    <col min="12557" max="12557" width="13.7109375" style="29" customWidth="1"/>
    <col min="12558" max="12798" width="9.140625" style="29"/>
    <col min="12799" max="12799" width="12.85546875" style="29" customWidth="1"/>
    <col min="12800" max="12800" width="13" style="29" customWidth="1"/>
    <col min="12801" max="12801" width="12" style="29" customWidth="1"/>
    <col min="12802" max="12802" width="8.7109375" style="29" bestFit="1" customWidth="1"/>
    <col min="12803" max="12804" width="11.28515625" style="29" bestFit="1" customWidth="1"/>
    <col min="12805" max="12805" width="10" style="29" bestFit="1" customWidth="1"/>
    <col min="12806" max="12806" width="2.7109375" style="29" customWidth="1"/>
    <col min="12807" max="12807" width="12.7109375" style="29" bestFit="1" customWidth="1"/>
    <col min="12808" max="12808" width="13" style="29" bestFit="1" customWidth="1"/>
    <col min="12809" max="12809" width="14.140625" style="29" bestFit="1" customWidth="1"/>
    <col min="12810" max="12810" width="15.42578125" style="29" bestFit="1" customWidth="1"/>
    <col min="12811" max="12811" width="12.85546875" style="29" customWidth="1"/>
    <col min="12812" max="12812" width="12.28515625" style="29" bestFit="1" customWidth="1"/>
    <col min="12813" max="12813" width="13.7109375" style="29" customWidth="1"/>
    <col min="12814" max="13054" width="9.140625" style="29"/>
    <col min="13055" max="13055" width="12.85546875" style="29" customWidth="1"/>
    <col min="13056" max="13056" width="13" style="29" customWidth="1"/>
    <col min="13057" max="13057" width="12" style="29" customWidth="1"/>
    <col min="13058" max="13058" width="8.7109375" style="29" bestFit="1" customWidth="1"/>
    <col min="13059" max="13060" width="11.28515625" style="29" bestFit="1" customWidth="1"/>
    <col min="13061" max="13061" width="10" style="29" bestFit="1" customWidth="1"/>
    <col min="13062" max="13062" width="2.7109375" style="29" customWidth="1"/>
    <col min="13063" max="13063" width="12.7109375" style="29" bestFit="1" customWidth="1"/>
    <col min="13064" max="13064" width="13" style="29" bestFit="1" customWidth="1"/>
    <col min="13065" max="13065" width="14.140625" style="29" bestFit="1" customWidth="1"/>
    <col min="13066" max="13066" width="15.42578125" style="29" bestFit="1" customWidth="1"/>
    <col min="13067" max="13067" width="12.85546875" style="29" customWidth="1"/>
    <col min="13068" max="13068" width="12.28515625" style="29" bestFit="1" customWidth="1"/>
    <col min="13069" max="13069" width="13.7109375" style="29" customWidth="1"/>
    <col min="13070" max="13310" width="9.140625" style="29"/>
    <col min="13311" max="13311" width="12.85546875" style="29" customWidth="1"/>
    <col min="13312" max="13312" width="13" style="29" customWidth="1"/>
    <col min="13313" max="13313" width="12" style="29" customWidth="1"/>
    <col min="13314" max="13314" width="8.7109375" style="29" bestFit="1" customWidth="1"/>
    <col min="13315" max="13316" width="11.28515625" style="29" bestFit="1" customWidth="1"/>
    <col min="13317" max="13317" width="10" style="29" bestFit="1" customWidth="1"/>
    <col min="13318" max="13318" width="2.7109375" style="29" customWidth="1"/>
    <col min="13319" max="13319" width="12.7109375" style="29" bestFit="1" customWidth="1"/>
    <col min="13320" max="13320" width="13" style="29" bestFit="1" customWidth="1"/>
    <col min="13321" max="13321" width="14.140625" style="29" bestFit="1" customWidth="1"/>
    <col min="13322" max="13322" width="15.42578125" style="29" bestFit="1" customWidth="1"/>
    <col min="13323" max="13323" width="12.85546875" style="29" customWidth="1"/>
    <col min="13324" max="13324" width="12.28515625" style="29" bestFit="1" customWidth="1"/>
    <col min="13325" max="13325" width="13.7109375" style="29" customWidth="1"/>
    <col min="13326" max="13566" width="9.140625" style="29"/>
    <col min="13567" max="13567" width="12.85546875" style="29" customWidth="1"/>
    <col min="13568" max="13568" width="13" style="29" customWidth="1"/>
    <col min="13569" max="13569" width="12" style="29" customWidth="1"/>
    <col min="13570" max="13570" width="8.7109375" style="29" bestFit="1" customWidth="1"/>
    <col min="13571" max="13572" width="11.28515625" style="29" bestFit="1" customWidth="1"/>
    <col min="13573" max="13573" width="10" style="29" bestFit="1" customWidth="1"/>
    <col min="13574" max="13574" width="2.7109375" style="29" customWidth="1"/>
    <col min="13575" max="13575" width="12.7109375" style="29" bestFit="1" customWidth="1"/>
    <col min="13576" max="13576" width="13" style="29" bestFit="1" customWidth="1"/>
    <col min="13577" max="13577" width="14.140625" style="29" bestFit="1" customWidth="1"/>
    <col min="13578" max="13578" width="15.42578125" style="29" bestFit="1" customWidth="1"/>
    <col min="13579" max="13579" width="12.85546875" style="29" customWidth="1"/>
    <col min="13580" max="13580" width="12.28515625" style="29" bestFit="1" customWidth="1"/>
    <col min="13581" max="13581" width="13.7109375" style="29" customWidth="1"/>
    <col min="13582" max="13822" width="9.140625" style="29"/>
    <col min="13823" max="13823" width="12.85546875" style="29" customWidth="1"/>
    <col min="13824" max="13824" width="13" style="29" customWidth="1"/>
    <col min="13825" max="13825" width="12" style="29" customWidth="1"/>
    <col min="13826" max="13826" width="8.7109375" style="29" bestFit="1" customWidth="1"/>
    <col min="13827" max="13828" width="11.28515625" style="29" bestFit="1" customWidth="1"/>
    <col min="13829" max="13829" width="10" style="29" bestFit="1" customWidth="1"/>
    <col min="13830" max="13830" width="2.7109375" style="29" customWidth="1"/>
    <col min="13831" max="13831" width="12.7109375" style="29" bestFit="1" customWidth="1"/>
    <col min="13832" max="13832" width="13" style="29" bestFit="1" customWidth="1"/>
    <col min="13833" max="13833" width="14.140625" style="29" bestFit="1" customWidth="1"/>
    <col min="13834" max="13834" width="15.42578125" style="29" bestFit="1" customWidth="1"/>
    <col min="13835" max="13835" width="12.85546875" style="29" customWidth="1"/>
    <col min="13836" max="13836" width="12.28515625" style="29" bestFit="1" customWidth="1"/>
    <col min="13837" max="13837" width="13.7109375" style="29" customWidth="1"/>
    <col min="13838" max="14078" width="9.140625" style="29"/>
    <col min="14079" max="14079" width="12.85546875" style="29" customWidth="1"/>
    <col min="14080" max="14080" width="13" style="29" customWidth="1"/>
    <col min="14081" max="14081" width="12" style="29" customWidth="1"/>
    <col min="14082" max="14082" width="8.7109375" style="29" bestFit="1" customWidth="1"/>
    <col min="14083" max="14084" width="11.28515625" style="29" bestFit="1" customWidth="1"/>
    <col min="14085" max="14085" width="10" style="29" bestFit="1" customWidth="1"/>
    <col min="14086" max="14086" width="2.7109375" style="29" customWidth="1"/>
    <col min="14087" max="14087" width="12.7109375" style="29" bestFit="1" customWidth="1"/>
    <col min="14088" max="14088" width="13" style="29" bestFit="1" customWidth="1"/>
    <col min="14089" max="14089" width="14.140625" style="29" bestFit="1" customWidth="1"/>
    <col min="14090" max="14090" width="15.42578125" style="29" bestFit="1" customWidth="1"/>
    <col min="14091" max="14091" width="12.85546875" style="29" customWidth="1"/>
    <col min="14092" max="14092" width="12.28515625" style="29" bestFit="1" customWidth="1"/>
    <col min="14093" max="14093" width="13.7109375" style="29" customWidth="1"/>
    <col min="14094" max="14334" width="9.140625" style="29"/>
    <col min="14335" max="14335" width="12.85546875" style="29" customWidth="1"/>
    <col min="14336" max="14336" width="13" style="29" customWidth="1"/>
    <col min="14337" max="14337" width="12" style="29" customWidth="1"/>
    <col min="14338" max="14338" width="8.7109375" style="29" bestFit="1" customWidth="1"/>
    <col min="14339" max="14340" width="11.28515625" style="29" bestFit="1" customWidth="1"/>
    <col min="14341" max="14341" width="10" style="29" bestFit="1" customWidth="1"/>
    <col min="14342" max="14342" width="2.7109375" style="29" customWidth="1"/>
    <col min="14343" max="14343" width="12.7109375" style="29" bestFit="1" customWidth="1"/>
    <col min="14344" max="14344" width="13" style="29" bestFit="1" customWidth="1"/>
    <col min="14345" max="14345" width="14.140625" style="29" bestFit="1" customWidth="1"/>
    <col min="14346" max="14346" width="15.42578125" style="29" bestFit="1" customWidth="1"/>
    <col min="14347" max="14347" width="12.85546875" style="29" customWidth="1"/>
    <col min="14348" max="14348" width="12.28515625" style="29" bestFit="1" customWidth="1"/>
    <col min="14349" max="14349" width="13.7109375" style="29" customWidth="1"/>
    <col min="14350" max="14590" width="9.140625" style="29"/>
    <col min="14591" max="14591" width="12.85546875" style="29" customWidth="1"/>
    <col min="14592" max="14592" width="13" style="29" customWidth="1"/>
    <col min="14593" max="14593" width="12" style="29" customWidth="1"/>
    <col min="14594" max="14594" width="8.7109375" style="29" bestFit="1" customWidth="1"/>
    <col min="14595" max="14596" width="11.28515625" style="29" bestFit="1" customWidth="1"/>
    <col min="14597" max="14597" width="10" style="29" bestFit="1" customWidth="1"/>
    <col min="14598" max="14598" width="2.7109375" style="29" customWidth="1"/>
    <col min="14599" max="14599" width="12.7109375" style="29" bestFit="1" customWidth="1"/>
    <col min="14600" max="14600" width="13" style="29" bestFit="1" customWidth="1"/>
    <col min="14601" max="14601" width="14.140625" style="29" bestFit="1" customWidth="1"/>
    <col min="14602" max="14602" width="15.42578125" style="29" bestFit="1" customWidth="1"/>
    <col min="14603" max="14603" width="12.85546875" style="29" customWidth="1"/>
    <col min="14604" max="14604" width="12.28515625" style="29" bestFit="1" customWidth="1"/>
    <col min="14605" max="14605" width="13.7109375" style="29" customWidth="1"/>
    <col min="14606" max="14846" width="9.140625" style="29"/>
    <col min="14847" max="14847" width="12.85546875" style="29" customWidth="1"/>
    <col min="14848" max="14848" width="13" style="29" customWidth="1"/>
    <col min="14849" max="14849" width="12" style="29" customWidth="1"/>
    <col min="14850" max="14850" width="8.7109375" style="29" bestFit="1" customWidth="1"/>
    <col min="14851" max="14852" width="11.28515625" style="29" bestFit="1" customWidth="1"/>
    <col min="14853" max="14853" width="10" style="29" bestFit="1" customWidth="1"/>
    <col min="14854" max="14854" width="2.7109375" style="29" customWidth="1"/>
    <col min="14855" max="14855" width="12.7109375" style="29" bestFit="1" customWidth="1"/>
    <col min="14856" max="14856" width="13" style="29" bestFit="1" customWidth="1"/>
    <col min="14857" max="14857" width="14.140625" style="29" bestFit="1" customWidth="1"/>
    <col min="14858" max="14858" width="15.42578125" style="29" bestFit="1" customWidth="1"/>
    <col min="14859" max="14859" width="12.85546875" style="29" customWidth="1"/>
    <col min="14860" max="14860" width="12.28515625" style="29" bestFit="1" customWidth="1"/>
    <col min="14861" max="14861" width="13.7109375" style="29" customWidth="1"/>
    <col min="14862" max="15102" width="9.140625" style="29"/>
    <col min="15103" max="15103" width="12.85546875" style="29" customWidth="1"/>
    <col min="15104" max="15104" width="13" style="29" customWidth="1"/>
    <col min="15105" max="15105" width="12" style="29" customWidth="1"/>
    <col min="15106" max="15106" width="8.7109375" style="29" bestFit="1" customWidth="1"/>
    <col min="15107" max="15108" width="11.28515625" style="29" bestFit="1" customWidth="1"/>
    <col min="15109" max="15109" width="10" style="29" bestFit="1" customWidth="1"/>
    <col min="15110" max="15110" width="2.7109375" style="29" customWidth="1"/>
    <col min="15111" max="15111" width="12.7109375" style="29" bestFit="1" customWidth="1"/>
    <col min="15112" max="15112" width="13" style="29" bestFit="1" customWidth="1"/>
    <col min="15113" max="15113" width="14.140625" style="29" bestFit="1" customWidth="1"/>
    <col min="15114" max="15114" width="15.42578125" style="29" bestFit="1" customWidth="1"/>
    <col min="15115" max="15115" width="12.85546875" style="29" customWidth="1"/>
    <col min="15116" max="15116" width="12.28515625" style="29" bestFit="1" customWidth="1"/>
    <col min="15117" max="15117" width="13.7109375" style="29" customWidth="1"/>
    <col min="15118" max="15358" width="9.140625" style="29"/>
    <col min="15359" max="15359" width="12.85546875" style="29" customWidth="1"/>
    <col min="15360" max="15360" width="13" style="29" customWidth="1"/>
    <col min="15361" max="15361" width="12" style="29" customWidth="1"/>
    <col min="15362" max="15362" width="8.7109375" style="29" bestFit="1" customWidth="1"/>
    <col min="15363" max="15364" width="11.28515625" style="29" bestFit="1" customWidth="1"/>
    <col min="15365" max="15365" width="10" style="29" bestFit="1" customWidth="1"/>
    <col min="15366" max="15366" width="2.7109375" style="29" customWidth="1"/>
    <col min="15367" max="15367" width="12.7109375" style="29" bestFit="1" customWidth="1"/>
    <col min="15368" max="15368" width="13" style="29" bestFit="1" customWidth="1"/>
    <col min="15369" max="15369" width="14.140625" style="29" bestFit="1" customWidth="1"/>
    <col min="15370" max="15370" width="15.42578125" style="29" bestFit="1" customWidth="1"/>
    <col min="15371" max="15371" width="12.85546875" style="29" customWidth="1"/>
    <col min="15372" max="15372" width="12.28515625" style="29" bestFit="1" customWidth="1"/>
    <col min="15373" max="15373" width="13.7109375" style="29" customWidth="1"/>
    <col min="15374" max="15614" width="9.140625" style="29"/>
    <col min="15615" max="15615" width="12.85546875" style="29" customWidth="1"/>
    <col min="15616" max="15616" width="13" style="29" customWidth="1"/>
    <col min="15617" max="15617" width="12" style="29" customWidth="1"/>
    <col min="15618" max="15618" width="8.7109375" style="29" bestFit="1" customWidth="1"/>
    <col min="15619" max="15620" width="11.28515625" style="29" bestFit="1" customWidth="1"/>
    <col min="15621" max="15621" width="10" style="29" bestFit="1" customWidth="1"/>
    <col min="15622" max="15622" width="2.7109375" style="29" customWidth="1"/>
    <col min="15623" max="15623" width="12.7109375" style="29" bestFit="1" customWidth="1"/>
    <col min="15624" max="15624" width="13" style="29" bestFit="1" customWidth="1"/>
    <col min="15625" max="15625" width="14.140625" style="29" bestFit="1" customWidth="1"/>
    <col min="15626" max="15626" width="15.42578125" style="29" bestFit="1" customWidth="1"/>
    <col min="15627" max="15627" width="12.85546875" style="29" customWidth="1"/>
    <col min="15628" max="15628" width="12.28515625" style="29" bestFit="1" customWidth="1"/>
    <col min="15629" max="15629" width="13.7109375" style="29" customWidth="1"/>
    <col min="15630" max="15870" width="9.140625" style="29"/>
    <col min="15871" max="15871" width="12.85546875" style="29" customWidth="1"/>
    <col min="15872" max="15872" width="13" style="29" customWidth="1"/>
    <col min="15873" max="15873" width="12" style="29" customWidth="1"/>
    <col min="15874" max="15874" width="8.7109375" style="29" bestFit="1" customWidth="1"/>
    <col min="15875" max="15876" width="11.28515625" style="29" bestFit="1" customWidth="1"/>
    <col min="15877" max="15877" width="10" style="29" bestFit="1" customWidth="1"/>
    <col min="15878" max="15878" width="2.7109375" style="29" customWidth="1"/>
    <col min="15879" max="15879" width="12.7109375" style="29" bestFit="1" customWidth="1"/>
    <col min="15880" max="15880" width="13" style="29" bestFit="1" customWidth="1"/>
    <col min="15881" max="15881" width="14.140625" style="29" bestFit="1" customWidth="1"/>
    <col min="15882" max="15882" width="15.42578125" style="29" bestFit="1" customWidth="1"/>
    <col min="15883" max="15883" width="12.85546875" style="29" customWidth="1"/>
    <col min="15884" max="15884" width="12.28515625" style="29" bestFit="1" customWidth="1"/>
    <col min="15885" max="15885" width="13.7109375" style="29" customWidth="1"/>
    <col min="15886" max="16126" width="9.140625" style="29"/>
    <col min="16127" max="16127" width="12.85546875" style="29" customWidth="1"/>
    <col min="16128" max="16128" width="13" style="29" customWidth="1"/>
    <col min="16129" max="16129" width="12" style="29" customWidth="1"/>
    <col min="16130" max="16130" width="8.7109375" style="29" bestFit="1" customWidth="1"/>
    <col min="16131" max="16132" width="11.28515625" style="29" bestFit="1" customWidth="1"/>
    <col min="16133" max="16133" width="10" style="29" bestFit="1" customWidth="1"/>
    <col min="16134" max="16134" width="2.7109375" style="29" customWidth="1"/>
    <col min="16135" max="16135" width="12.7109375" style="29" bestFit="1" customWidth="1"/>
    <col min="16136" max="16136" width="13" style="29" bestFit="1" customWidth="1"/>
    <col min="16137" max="16137" width="14.140625" style="29" bestFit="1" customWidth="1"/>
    <col min="16138" max="16138" width="15.42578125" style="29" bestFit="1" customWidth="1"/>
    <col min="16139" max="16139" width="12.85546875" style="29" customWidth="1"/>
    <col min="16140" max="16140" width="12.28515625" style="29" bestFit="1" customWidth="1"/>
    <col min="16141" max="16141" width="13.7109375" style="29" customWidth="1"/>
    <col min="16142" max="16384" width="9.140625" style="29"/>
  </cols>
  <sheetData>
    <row r="1" spans="1:13" ht="24.95" customHeight="1">
      <c r="A1" s="352" t="s">
        <v>302</v>
      </c>
      <c r="B1" s="352"/>
    </row>
    <row r="2" spans="1:13" s="86" customFormat="1" ht="24.95" customHeight="1">
      <c r="A2" s="357" t="s">
        <v>246</v>
      </c>
      <c r="B2" s="357"/>
      <c r="C2" s="357"/>
      <c r="D2" s="357"/>
      <c r="E2" s="357"/>
      <c r="F2" s="357"/>
      <c r="G2" s="357"/>
      <c r="H2" s="358" t="s">
        <v>323</v>
      </c>
      <c r="I2" s="358"/>
      <c r="J2" s="358"/>
      <c r="K2" s="358"/>
      <c r="L2" s="358"/>
      <c r="M2" s="358"/>
    </row>
    <row r="3" spans="1:13" s="20" customFormat="1" ht="23.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22" customFormat="1" ht="15" customHeight="1" thickBot="1">
      <c r="A4" s="21" t="s">
        <v>310</v>
      </c>
      <c r="M4" s="22" t="s">
        <v>311</v>
      </c>
    </row>
    <row r="5" spans="1:13" s="23" customFormat="1" ht="18" customHeight="1">
      <c r="A5" s="178" t="s">
        <v>313</v>
      </c>
      <c r="B5" s="178" t="s">
        <v>197</v>
      </c>
      <c r="C5" s="178" t="s">
        <v>198</v>
      </c>
      <c r="D5" s="178" t="s">
        <v>199</v>
      </c>
      <c r="E5" s="178" t="s">
        <v>200</v>
      </c>
      <c r="F5" s="178" t="s">
        <v>252</v>
      </c>
      <c r="G5" s="179" t="s">
        <v>201</v>
      </c>
      <c r="H5" s="178" t="s">
        <v>255</v>
      </c>
      <c r="I5" s="178" t="s">
        <v>202</v>
      </c>
      <c r="J5" s="178" t="s">
        <v>203</v>
      </c>
      <c r="K5" s="178" t="s">
        <v>204</v>
      </c>
      <c r="L5" s="178" t="s">
        <v>205</v>
      </c>
      <c r="M5" s="180" t="s">
        <v>206</v>
      </c>
    </row>
    <row r="6" spans="1:13" s="23" customFormat="1" ht="18" customHeight="1">
      <c r="A6" s="74"/>
      <c r="B6" s="75"/>
      <c r="C6" s="75"/>
      <c r="D6" s="75"/>
      <c r="E6" s="75"/>
      <c r="F6" s="24" t="s">
        <v>207</v>
      </c>
      <c r="G6" s="73" t="s">
        <v>208</v>
      </c>
      <c r="H6" s="74" t="s">
        <v>209</v>
      </c>
      <c r="I6" s="24" t="s">
        <v>210</v>
      </c>
      <c r="J6" s="24" t="s">
        <v>211</v>
      </c>
      <c r="K6" s="24" t="s">
        <v>256</v>
      </c>
      <c r="L6" s="24" t="s">
        <v>212</v>
      </c>
      <c r="M6" s="101" t="s">
        <v>213</v>
      </c>
    </row>
    <row r="7" spans="1:13" s="23" customFormat="1" ht="18" customHeight="1">
      <c r="A7" s="74"/>
      <c r="B7" s="69"/>
      <c r="C7" s="69"/>
      <c r="D7" s="69"/>
      <c r="E7" s="69"/>
      <c r="F7" s="162" t="s">
        <v>254</v>
      </c>
      <c r="G7" s="163" t="s">
        <v>215</v>
      </c>
      <c r="H7" s="162"/>
      <c r="I7" s="162" t="s">
        <v>217</v>
      </c>
      <c r="J7" s="162" t="s">
        <v>218</v>
      </c>
      <c r="K7" s="162" t="s">
        <v>251</v>
      </c>
      <c r="L7" s="162" t="s">
        <v>219</v>
      </c>
      <c r="M7" s="181" t="s">
        <v>249</v>
      </c>
    </row>
    <row r="8" spans="1:13" s="23" customFormat="1" ht="30" customHeight="1">
      <c r="A8" s="70" t="s">
        <v>312</v>
      </c>
      <c r="B8" s="107" t="s">
        <v>4</v>
      </c>
      <c r="C8" s="98" t="s">
        <v>220</v>
      </c>
      <c r="D8" s="98" t="s">
        <v>214</v>
      </c>
      <c r="E8" s="98" t="s">
        <v>253</v>
      </c>
      <c r="F8" s="164" t="s">
        <v>221</v>
      </c>
      <c r="G8" s="165" t="s">
        <v>222</v>
      </c>
      <c r="H8" s="98" t="s">
        <v>216</v>
      </c>
      <c r="I8" s="166" t="s">
        <v>223</v>
      </c>
      <c r="J8" s="164" t="s">
        <v>224</v>
      </c>
      <c r="K8" s="164" t="s">
        <v>225</v>
      </c>
      <c r="L8" s="164" t="s">
        <v>226</v>
      </c>
      <c r="M8" s="182" t="s">
        <v>227</v>
      </c>
    </row>
    <row r="9" spans="1:13" s="25" customFormat="1" ht="20.100000000000001" customHeight="1">
      <c r="A9" s="167">
        <v>2016</v>
      </c>
      <c r="B9" s="168">
        <v>389306</v>
      </c>
      <c r="C9" s="168">
        <v>124388</v>
      </c>
      <c r="D9" s="168">
        <v>0</v>
      </c>
      <c r="E9" s="168">
        <v>6935</v>
      </c>
      <c r="F9" s="168">
        <v>0</v>
      </c>
      <c r="G9" s="168">
        <v>2</v>
      </c>
      <c r="H9" s="168">
        <v>6767</v>
      </c>
      <c r="I9" s="168">
        <v>480</v>
      </c>
      <c r="J9" s="168">
        <v>123</v>
      </c>
      <c r="K9" s="168">
        <v>112</v>
      </c>
      <c r="L9" s="169">
        <v>201534</v>
      </c>
      <c r="M9" s="169">
        <v>20073</v>
      </c>
    </row>
    <row r="10" spans="1:13" s="25" customFormat="1" ht="20.100000000000001" customHeight="1">
      <c r="A10" s="167">
        <v>2017</v>
      </c>
      <c r="B10" s="168">
        <v>409985</v>
      </c>
      <c r="C10" s="168">
        <v>127759</v>
      </c>
      <c r="D10" s="168">
        <v>6</v>
      </c>
      <c r="E10" s="168">
        <v>6986</v>
      </c>
      <c r="F10" s="168">
        <v>100</v>
      </c>
      <c r="G10" s="168">
        <v>5</v>
      </c>
      <c r="H10" s="168">
        <v>7133</v>
      </c>
      <c r="I10" s="168">
        <v>540</v>
      </c>
      <c r="J10" s="168">
        <v>150</v>
      </c>
      <c r="K10" s="168">
        <v>112</v>
      </c>
      <c r="L10" s="169">
        <v>205051</v>
      </c>
      <c r="M10" s="169">
        <v>24438</v>
      </c>
    </row>
    <row r="11" spans="1:13" s="26" customFormat="1" ht="20.100000000000001" customHeight="1">
      <c r="A11" s="167">
        <v>2018</v>
      </c>
      <c r="B11" s="168">
        <v>437354</v>
      </c>
      <c r="C11" s="168">
        <v>139763</v>
      </c>
      <c r="D11" s="168">
        <v>10</v>
      </c>
      <c r="E11" s="168">
        <v>6487</v>
      </c>
      <c r="F11" s="168">
        <v>107</v>
      </c>
      <c r="G11" s="168">
        <v>1</v>
      </c>
      <c r="H11" s="184">
        <v>6167</v>
      </c>
      <c r="I11" s="184">
        <v>551</v>
      </c>
      <c r="J11" s="184">
        <v>137</v>
      </c>
      <c r="K11" s="184">
        <v>82</v>
      </c>
      <c r="L11" s="185">
        <v>214859</v>
      </c>
      <c r="M11" s="186">
        <v>27616</v>
      </c>
    </row>
    <row r="12" spans="1:13" s="26" customFormat="1" ht="20.100000000000001" customHeight="1">
      <c r="A12" s="167">
        <v>2019</v>
      </c>
      <c r="B12" s="168">
        <v>402687</v>
      </c>
      <c r="C12" s="168">
        <v>142567</v>
      </c>
      <c r="D12" s="168">
        <v>0</v>
      </c>
      <c r="E12" s="168">
        <v>5734</v>
      </c>
      <c r="F12" s="168">
        <v>51</v>
      </c>
      <c r="G12" s="168">
        <v>0</v>
      </c>
      <c r="H12" s="184">
        <v>5805</v>
      </c>
      <c r="I12" s="184">
        <v>605</v>
      </c>
      <c r="J12" s="184">
        <v>108</v>
      </c>
      <c r="K12" s="184">
        <v>0</v>
      </c>
      <c r="L12" s="185">
        <v>217215</v>
      </c>
      <c r="M12" s="186">
        <v>30602</v>
      </c>
    </row>
    <row r="13" spans="1:13" s="26" customFormat="1" ht="20.100000000000001" customHeight="1">
      <c r="A13" s="167">
        <v>2020</v>
      </c>
      <c r="B13" s="168">
        <v>401942</v>
      </c>
      <c r="C13" s="168">
        <v>145269</v>
      </c>
      <c r="D13" s="168">
        <v>0</v>
      </c>
      <c r="E13" s="168">
        <v>5390</v>
      </c>
      <c r="F13" s="168">
        <v>22</v>
      </c>
      <c r="G13" s="168">
        <v>0</v>
      </c>
      <c r="H13" s="168">
        <v>4998</v>
      </c>
      <c r="I13" s="168">
        <v>654</v>
      </c>
      <c r="J13" s="168">
        <v>124</v>
      </c>
      <c r="K13" s="168">
        <v>0</v>
      </c>
      <c r="L13" s="169">
        <v>213093</v>
      </c>
      <c r="M13" s="169">
        <v>32392</v>
      </c>
    </row>
    <row r="14" spans="1:13" s="26" customFormat="1" ht="30" customHeight="1">
      <c r="A14" s="176">
        <v>2021</v>
      </c>
      <c r="B14" s="177">
        <v>465956</v>
      </c>
      <c r="C14" s="177">
        <v>150695</v>
      </c>
      <c r="D14" s="177" t="s">
        <v>303</v>
      </c>
      <c r="E14" s="177">
        <v>5319</v>
      </c>
      <c r="F14" s="177">
        <v>8</v>
      </c>
      <c r="G14" s="177" t="s">
        <v>303</v>
      </c>
      <c r="H14" s="177">
        <v>4976</v>
      </c>
      <c r="I14" s="177">
        <v>779</v>
      </c>
      <c r="J14" s="177">
        <v>196</v>
      </c>
      <c r="K14" s="177" t="s">
        <v>303</v>
      </c>
      <c r="L14" s="177">
        <v>218153</v>
      </c>
      <c r="M14" s="183">
        <v>34226</v>
      </c>
    </row>
    <row r="15" spans="1:13" s="25" customFormat="1" ht="20.100000000000001" customHeight="1">
      <c r="A15" s="33" t="s">
        <v>13</v>
      </c>
      <c r="B15" s="171">
        <v>37365</v>
      </c>
      <c r="C15" s="172">
        <v>11810</v>
      </c>
      <c r="D15" s="170" t="s">
        <v>303</v>
      </c>
      <c r="E15" s="172">
        <v>504</v>
      </c>
      <c r="F15" s="187">
        <v>1</v>
      </c>
      <c r="G15" s="170" t="s">
        <v>303</v>
      </c>
      <c r="H15" s="187">
        <v>499</v>
      </c>
      <c r="I15" s="187">
        <v>84</v>
      </c>
      <c r="J15" s="187">
        <v>14</v>
      </c>
      <c r="K15" s="170" t="s">
        <v>303</v>
      </c>
      <c r="L15" s="187">
        <v>16485</v>
      </c>
      <c r="M15" s="188">
        <v>3021</v>
      </c>
    </row>
    <row r="16" spans="1:13" s="25" customFormat="1" ht="20.100000000000001" customHeight="1">
      <c r="A16" s="33" t="s">
        <v>228</v>
      </c>
      <c r="B16" s="171">
        <v>36668</v>
      </c>
      <c r="C16" s="172">
        <v>11000</v>
      </c>
      <c r="D16" s="170" t="s">
        <v>303</v>
      </c>
      <c r="E16" s="172">
        <v>472</v>
      </c>
      <c r="F16" s="187">
        <v>1</v>
      </c>
      <c r="G16" s="170" t="s">
        <v>303</v>
      </c>
      <c r="H16" s="187">
        <v>519</v>
      </c>
      <c r="I16" s="187">
        <v>83</v>
      </c>
      <c r="J16" s="187">
        <v>14</v>
      </c>
      <c r="K16" s="170" t="s">
        <v>303</v>
      </c>
      <c r="L16" s="187">
        <v>16839</v>
      </c>
      <c r="M16" s="188">
        <v>2887</v>
      </c>
    </row>
    <row r="17" spans="1:13" s="25" customFormat="1" ht="20.100000000000001" customHeight="1">
      <c r="A17" s="33" t="s">
        <v>229</v>
      </c>
      <c r="B17" s="171">
        <v>37546</v>
      </c>
      <c r="C17" s="172">
        <v>11662</v>
      </c>
      <c r="D17" s="170" t="s">
        <v>303</v>
      </c>
      <c r="E17" s="172">
        <v>458</v>
      </c>
      <c r="F17" s="187">
        <v>1</v>
      </c>
      <c r="G17" s="170" t="s">
        <v>303</v>
      </c>
      <c r="H17" s="187">
        <v>413</v>
      </c>
      <c r="I17" s="187">
        <v>71</v>
      </c>
      <c r="J17" s="187">
        <v>14</v>
      </c>
      <c r="K17" s="170" t="s">
        <v>303</v>
      </c>
      <c r="L17" s="187">
        <v>17716</v>
      </c>
      <c r="M17" s="188">
        <v>2837</v>
      </c>
    </row>
    <row r="18" spans="1:13" s="25" customFormat="1" ht="20.100000000000001" customHeight="1">
      <c r="A18" s="33" t="s">
        <v>188</v>
      </c>
      <c r="B18" s="171">
        <v>38050</v>
      </c>
      <c r="C18" s="172">
        <v>12021</v>
      </c>
      <c r="D18" s="170" t="s">
        <v>303</v>
      </c>
      <c r="E18" s="172">
        <v>417</v>
      </c>
      <c r="F18" s="187">
        <v>1</v>
      </c>
      <c r="G18" s="170" t="s">
        <v>303</v>
      </c>
      <c r="H18" s="187">
        <v>415</v>
      </c>
      <c r="I18" s="187">
        <v>65</v>
      </c>
      <c r="J18" s="187">
        <v>15</v>
      </c>
      <c r="K18" s="170" t="s">
        <v>303</v>
      </c>
      <c r="L18" s="187">
        <v>17656</v>
      </c>
      <c r="M18" s="188">
        <v>2855</v>
      </c>
    </row>
    <row r="19" spans="1:13" s="25" customFormat="1" ht="20.100000000000001" customHeight="1">
      <c r="A19" s="33" t="s">
        <v>189</v>
      </c>
      <c r="B19" s="171">
        <v>37427</v>
      </c>
      <c r="C19" s="172">
        <v>12176</v>
      </c>
      <c r="D19" s="170" t="s">
        <v>303</v>
      </c>
      <c r="E19" s="172">
        <v>403</v>
      </c>
      <c r="F19" s="187">
        <v>0</v>
      </c>
      <c r="G19" s="170" t="s">
        <v>303</v>
      </c>
      <c r="H19" s="187">
        <v>377</v>
      </c>
      <c r="I19" s="187">
        <v>52</v>
      </c>
      <c r="J19" s="187">
        <v>15</v>
      </c>
      <c r="K19" s="170" t="s">
        <v>303</v>
      </c>
      <c r="L19" s="187">
        <v>17464</v>
      </c>
      <c r="M19" s="188">
        <v>2834</v>
      </c>
    </row>
    <row r="20" spans="1:13" s="25" customFormat="1" ht="20.100000000000001" customHeight="1">
      <c r="A20" s="33" t="s">
        <v>190</v>
      </c>
      <c r="B20" s="171">
        <v>39630</v>
      </c>
      <c r="C20" s="172">
        <v>13075</v>
      </c>
      <c r="D20" s="170" t="s">
        <v>303</v>
      </c>
      <c r="E20" s="172">
        <v>453</v>
      </c>
      <c r="F20" s="187">
        <v>0</v>
      </c>
      <c r="G20" s="170" t="s">
        <v>303</v>
      </c>
      <c r="H20" s="187">
        <v>397</v>
      </c>
      <c r="I20" s="187">
        <v>47</v>
      </c>
      <c r="J20" s="187">
        <v>16</v>
      </c>
      <c r="K20" s="170" t="s">
        <v>303</v>
      </c>
      <c r="L20" s="187">
        <v>18475</v>
      </c>
      <c r="M20" s="188">
        <v>2939</v>
      </c>
    </row>
    <row r="21" spans="1:13" s="25" customFormat="1" ht="20.100000000000001" customHeight="1">
      <c r="A21" s="33" t="s">
        <v>191</v>
      </c>
      <c r="B21" s="171">
        <v>41139</v>
      </c>
      <c r="C21" s="172">
        <v>13464</v>
      </c>
      <c r="D21" s="170" t="s">
        <v>303</v>
      </c>
      <c r="E21" s="172">
        <v>449</v>
      </c>
      <c r="F21" s="187">
        <v>1</v>
      </c>
      <c r="G21" s="170" t="s">
        <v>303</v>
      </c>
      <c r="H21" s="187">
        <v>367</v>
      </c>
      <c r="I21" s="187">
        <v>44</v>
      </c>
      <c r="J21" s="187">
        <v>19</v>
      </c>
      <c r="K21" s="170" t="s">
        <v>303</v>
      </c>
      <c r="L21" s="187">
        <v>19859</v>
      </c>
      <c r="M21" s="188">
        <v>2825</v>
      </c>
    </row>
    <row r="22" spans="1:13" s="25" customFormat="1" ht="20.100000000000001" customHeight="1">
      <c r="A22" s="33" t="s">
        <v>192</v>
      </c>
      <c r="B22" s="171">
        <v>41297</v>
      </c>
      <c r="C22" s="172">
        <v>14024</v>
      </c>
      <c r="D22" s="170" t="s">
        <v>303</v>
      </c>
      <c r="E22" s="172">
        <v>409</v>
      </c>
      <c r="F22" s="187">
        <v>1</v>
      </c>
      <c r="G22" s="170" t="s">
        <v>303</v>
      </c>
      <c r="H22" s="187">
        <v>387</v>
      </c>
      <c r="I22" s="187">
        <v>50</v>
      </c>
      <c r="J22" s="187">
        <v>19</v>
      </c>
      <c r="K22" s="170" t="s">
        <v>303</v>
      </c>
      <c r="L22" s="187">
        <v>19840</v>
      </c>
      <c r="M22" s="188">
        <v>2641</v>
      </c>
    </row>
    <row r="23" spans="1:13" s="25" customFormat="1" ht="20.100000000000001" customHeight="1">
      <c r="A23" s="33" t="s">
        <v>193</v>
      </c>
      <c r="B23" s="171">
        <v>39974</v>
      </c>
      <c r="C23" s="172">
        <v>13696</v>
      </c>
      <c r="D23" s="170" t="s">
        <v>303</v>
      </c>
      <c r="E23" s="172">
        <v>444</v>
      </c>
      <c r="F23" s="187">
        <v>0</v>
      </c>
      <c r="G23" s="170" t="s">
        <v>303</v>
      </c>
      <c r="H23" s="187">
        <v>422</v>
      </c>
      <c r="I23" s="187">
        <v>54</v>
      </c>
      <c r="J23" s="187">
        <v>20</v>
      </c>
      <c r="K23" s="170" t="s">
        <v>303</v>
      </c>
      <c r="L23" s="187">
        <v>18543</v>
      </c>
      <c r="M23" s="188">
        <v>2888</v>
      </c>
    </row>
    <row r="24" spans="1:13" s="25" customFormat="1" ht="20.100000000000001" customHeight="1">
      <c r="A24" s="33" t="s">
        <v>194</v>
      </c>
      <c r="B24" s="171">
        <v>38264</v>
      </c>
      <c r="C24" s="172">
        <v>12571</v>
      </c>
      <c r="D24" s="170" t="s">
        <v>303</v>
      </c>
      <c r="E24" s="172">
        <v>348</v>
      </c>
      <c r="F24" s="187">
        <v>0</v>
      </c>
      <c r="G24" s="170" t="s">
        <v>303</v>
      </c>
      <c r="H24" s="187">
        <v>313</v>
      </c>
      <c r="I24" s="187">
        <v>48</v>
      </c>
      <c r="J24" s="187">
        <v>15</v>
      </c>
      <c r="K24" s="170" t="s">
        <v>303</v>
      </c>
      <c r="L24" s="187">
        <v>18836</v>
      </c>
      <c r="M24" s="188">
        <v>2678</v>
      </c>
    </row>
    <row r="25" spans="1:13" s="25" customFormat="1" ht="20.100000000000001" customHeight="1">
      <c r="A25" s="33" t="s">
        <v>195</v>
      </c>
      <c r="B25" s="171">
        <v>38915</v>
      </c>
      <c r="C25" s="172">
        <v>12506</v>
      </c>
      <c r="D25" s="170" t="s">
        <v>303</v>
      </c>
      <c r="E25" s="172">
        <v>466</v>
      </c>
      <c r="F25" s="187">
        <v>1</v>
      </c>
      <c r="G25" s="170" t="s">
        <v>303</v>
      </c>
      <c r="H25" s="187">
        <v>439</v>
      </c>
      <c r="I25" s="187">
        <v>80</v>
      </c>
      <c r="J25" s="187">
        <v>16</v>
      </c>
      <c r="K25" s="170" t="s">
        <v>303</v>
      </c>
      <c r="L25" s="187">
        <v>18275</v>
      </c>
      <c r="M25" s="188">
        <v>2864</v>
      </c>
    </row>
    <row r="26" spans="1:13" s="25" customFormat="1" ht="20.100000000000001" customHeight="1">
      <c r="A26" s="104" t="s">
        <v>196</v>
      </c>
      <c r="B26" s="173">
        <v>39681</v>
      </c>
      <c r="C26" s="174">
        <v>12690</v>
      </c>
      <c r="D26" s="175" t="s">
        <v>303</v>
      </c>
      <c r="E26" s="174">
        <v>496</v>
      </c>
      <c r="F26" s="189">
        <v>1</v>
      </c>
      <c r="G26" s="175" t="s">
        <v>303</v>
      </c>
      <c r="H26" s="189">
        <v>428</v>
      </c>
      <c r="I26" s="189">
        <v>101</v>
      </c>
      <c r="J26" s="189">
        <v>19</v>
      </c>
      <c r="K26" s="175" t="s">
        <v>303</v>
      </c>
      <c r="L26" s="189">
        <v>18165</v>
      </c>
      <c r="M26" s="190">
        <v>2957</v>
      </c>
    </row>
    <row r="27" spans="1:13" s="27" customFormat="1" ht="12" customHeight="1">
      <c r="A27" s="156" t="s">
        <v>321</v>
      </c>
      <c r="H27" s="359" t="s">
        <v>325</v>
      </c>
      <c r="I27" s="359"/>
      <c r="J27" s="359"/>
      <c r="K27" s="359"/>
      <c r="L27" s="359"/>
    </row>
  </sheetData>
  <mergeCells count="4">
    <mergeCell ref="A2:G2"/>
    <mergeCell ref="H2:M2"/>
    <mergeCell ref="A1:B1"/>
    <mergeCell ref="H27:L27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100" zoomScaleSheetLayoutView="100" workbookViewId="0">
      <selection activeCell="N8" sqref="N8"/>
    </sheetView>
  </sheetViews>
  <sheetFormatPr defaultRowHeight="12"/>
  <cols>
    <col min="1" max="1" width="12.85546875" style="16" customWidth="1"/>
    <col min="2" max="7" width="14.28515625" style="16" customWidth="1"/>
    <col min="8" max="13" width="15.28515625" style="16" customWidth="1"/>
    <col min="14" max="254" width="9.140625" style="16"/>
    <col min="255" max="255" width="12.85546875" style="16" customWidth="1"/>
    <col min="256" max="256" width="14.140625" style="16" bestFit="1" customWidth="1"/>
    <col min="257" max="257" width="13.85546875" style="16" bestFit="1" customWidth="1"/>
    <col min="258" max="258" width="12.7109375" style="16" bestFit="1" customWidth="1"/>
    <col min="259" max="259" width="16.140625" style="16" bestFit="1" customWidth="1"/>
    <col min="260" max="260" width="12.85546875" style="16" bestFit="1" customWidth="1"/>
    <col min="261" max="261" width="15.42578125" style="16" bestFit="1" customWidth="1"/>
    <col min="262" max="262" width="2.7109375" style="16" customWidth="1"/>
    <col min="263" max="264" width="15.42578125" style="16" bestFit="1" customWidth="1"/>
    <col min="265" max="265" width="12.7109375" style="16" bestFit="1" customWidth="1"/>
    <col min="266" max="266" width="12.85546875" style="16" bestFit="1" customWidth="1"/>
    <col min="267" max="267" width="11.42578125" style="16" bestFit="1" customWidth="1"/>
    <col min="268" max="268" width="15.42578125" style="16" bestFit="1" customWidth="1"/>
    <col min="269" max="269" width="13.7109375" style="16" customWidth="1"/>
    <col min="270" max="510" width="9.140625" style="16"/>
    <col min="511" max="511" width="12.85546875" style="16" customWidth="1"/>
    <col min="512" max="512" width="14.140625" style="16" bestFit="1" customWidth="1"/>
    <col min="513" max="513" width="13.85546875" style="16" bestFit="1" customWidth="1"/>
    <col min="514" max="514" width="12.7109375" style="16" bestFit="1" customWidth="1"/>
    <col min="515" max="515" width="16.140625" style="16" bestFit="1" customWidth="1"/>
    <col min="516" max="516" width="12.85546875" style="16" bestFit="1" customWidth="1"/>
    <col min="517" max="517" width="15.42578125" style="16" bestFit="1" customWidth="1"/>
    <col min="518" max="518" width="2.7109375" style="16" customWidth="1"/>
    <col min="519" max="520" width="15.42578125" style="16" bestFit="1" customWidth="1"/>
    <col min="521" max="521" width="12.7109375" style="16" bestFit="1" customWidth="1"/>
    <col min="522" max="522" width="12.85546875" style="16" bestFit="1" customWidth="1"/>
    <col min="523" max="523" width="11.42578125" style="16" bestFit="1" customWidth="1"/>
    <col min="524" max="524" width="15.42578125" style="16" bestFit="1" customWidth="1"/>
    <col min="525" max="525" width="13.7109375" style="16" customWidth="1"/>
    <col min="526" max="766" width="9.140625" style="16"/>
    <col min="767" max="767" width="12.85546875" style="16" customWidth="1"/>
    <col min="768" max="768" width="14.140625" style="16" bestFit="1" customWidth="1"/>
    <col min="769" max="769" width="13.85546875" style="16" bestFit="1" customWidth="1"/>
    <col min="770" max="770" width="12.7109375" style="16" bestFit="1" customWidth="1"/>
    <col min="771" max="771" width="16.140625" style="16" bestFit="1" customWidth="1"/>
    <col min="772" max="772" width="12.85546875" style="16" bestFit="1" customWidth="1"/>
    <col min="773" max="773" width="15.42578125" style="16" bestFit="1" customWidth="1"/>
    <col min="774" max="774" width="2.7109375" style="16" customWidth="1"/>
    <col min="775" max="776" width="15.42578125" style="16" bestFit="1" customWidth="1"/>
    <col min="777" max="777" width="12.7109375" style="16" bestFit="1" customWidth="1"/>
    <col min="778" max="778" width="12.85546875" style="16" bestFit="1" customWidth="1"/>
    <col min="779" max="779" width="11.42578125" style="16" bestFit="1" customWidth="1"/>
    <col min="780" max="780" width="15.42578125" style="16" bestFit="1" customWidth="1"/>
    <col min="781" max="781" width="13.7109375" style="16" customWidth="1"/>
    <col min="782" max="1022" width="9.140625" style="16"/>
    <col min="1023" max="1023" width="12.85546875" style="16" customWidth="1"/>
    <col min="1024" max="1024" width="14.140625" style="16" bestFit="1" customWidth="1"/>
    <col min="1025" max="1025" width="13.85546875" style="16" bestFit="1" customWidth="1"/>
    <col min="1026" max="1026" width="12.7109375" style="16" bestFit="1" customWidth="1"/>
    <col min="1027" max="1027" width="16.140625" style="16" bestFit="1" customWidth="1"/>
    <col min="1028" max="1028" width="12.85546875" style="16" bestFit="1" customWidth="1"/>
    <col min="1029" max="1029" width="15.42578125" style="16" bestFit="1" customWidth="1"/>
    <col min="1030" max="1030" width="2.7109375" style="16" customWidth="1"/>
    <col min="1031" max="1032" width="15.42578125" style="16" bestFit="1" customWidth="1"/>
    <col min="1033" max="1033" width="12.7109375" style="16" bestFit="1" customWidth="1"/>
    <col min="1034" max="1034" width="12.85546875" style="16" bestFit="1" customWidth="1"/>
    <col min="1035" max="1035" width="11.42578125" style="16" bestFit="1" customWidth="1"/>
    <col min="1036" max="1036" width="15.42578125" style="16" bestFit="1" customWidth="1"/>
    <col min="1037" max="1037" width="13.7109375" style="16" customWidth="1"/>
    <col min="1038" max="1278" width="9.140625" style="16"/>
    <col min="1279" max="1279" width="12.85546875" style="16" customWidth="1"/>
    <col min="1280" max="1280" width="14.140625" style="16" bestFit="1" customWidth="1"/>
    <col min="1281" max="1281" width="13.85546875" style="16" bestFit="1" customWidth="1"/>
    <col min="1282" max="1282" width="12.7109375" style="16" bestFit="1" customWidth="1"/>
    <col min="1283" max="1283" width="16.140625" style="16" bestFit="1" customWidth="1"/>
    <col min="1284" max="1284" width="12.85546875" style="16" bestFit="1" customWidth="1"/>
    <col min="1285" max="1285" width="15.42578125" style="16" bestFit="1" customWidth="1"/>
    <col min="1286" max="1286" width="2.7109375" style="16" customWidth="1"/>
    <col min="1287" max="1288" width="15.42578125" style="16" bestFit="1" customWidth="1"/>
    <col min="1289" max="1289" width="12.7109375" style="16" bestFit="1" customWidth="1"/>
    <col min="1290" max="1290" width="12.85546875" style="16" bestFit="1" customWidth="1"/>
    <col min="1291" max="1291" width="11.42578125" style="16" bestFit="1" customWidth="1"/>
    <col min="1292" max="1292" width="15.42578125" style="16" bestFit="1" customWidth="1"/>
    <col min="1293" max="1293" width="13.7109375" style="16" customWidth="1"/>
    <col min="1294" max="1534" width="9.140625" style="16"/>
    <col min="1535" max="1535" width="12.85546875" style="16" customWidth="1"/>
    <col min="1536" max="1536" width="14.140625" style="16" bestFit="1" customWidth="1"/>
    <col min="1537" max="1537" width="13.85546875" style="16" bestFit="1" customWidth="1"/>
    <col min="1538" max="1538" width="12.7109375" style="16" bestFit="1" customWidth="1"/>
    <col min="1539" max="1539" width="16.140625" style="16" bestFit="1" customWidth="1"/>
    <col min="1540" max="1540" width="12.85546875" style="16" bestFit="1" customWidth="1"/>
    <col min="1541" max="1541" width="15.42578125" style="16" bestFit="1" customWidth="1"/>
    <col min="1542" max="1542" width="2.7109375" style="16" customWidth="1"/>
    <col min="1543" max="1544" width="15.42578125" style="16" bestFit="1" customWidth="1"/>
    <col min="1545" max="1545" width="12.7109375" style="16" bestFit="1" customWidth="1"/>
    <col min="1546" max="1546" width="12.85546875" style="16" bestFit="1" customWidth="1"/>
    <col min="1547" max="1547" width="11.42578125" style="16" bestFit="1" customWidth="1"/>
    <col min="1548" max="1548" width="15.42578125" style="16" bestFit="1" customWidth="1"/>
    <col min="1549" max="1549" width="13.7109375" style="16" customWidth="1"/>
    <col min="1550" max="1790" width="9.140625" style="16"/>
    <col min="1791" max="1791" width="12.85546875" style="16" customWidth="1"/>
    <col min="1792" max="1792" width="14.140625" style="16" bestFit="1" customWidth="1"/>
    <col min="1793" max="1793" width="13.85546875" style="16" bestFit="1" customWidth="1"/>
    <col min="1794" max="1794" width="12.7109375" style="16" bestFit="1" customWidth="1"/>
    <col min="1795" max="1795" width="16.140625" style="16" bestFit="1" customWidth="1"/>
    <col min="1796" max="1796" width="12.85546875" style="16" bestFit="1" customWidth="1"/>
    <col min="1797" max="1797" width="15.42578125" style="16" bestFit="1" customWidth="1"/>
    <col min="1798" max="1798" width="2.7109375" style="16" customWidth="1"/>
    <col min="1799" max="1800" width="15.42578125" style="16" bestFit="1" customWidth="1"/>
    <col min="1801" max="1801" width="12.7109375" style="16" bestFit="1" customWidth="1"/>
    <col min="1802" max="1802" width="12.85546875" style="16" bestFit="1" customWidth="1"/>
    <col min="1803" max="1803" width="11.42578125" style="16" bestFit="1" customWidth="1"/>
    <col min="1804" max="1804" width="15.42578125" style="16" bestFit="1" customWidth="1"/>
    <col min="1805" max="1805" width="13.7109375" style="16" customWidth="1"/>
    <col min="1806" max="2046" width="9.140625" style="16"/>
    <col min="2047" max="2047" width="12.85546875" style="16" customWidth="1"/>
    <col min="2048" max="2048" width="14.140625" style="16" bestFit="1" customWidth="1"/>
    <col min="2049" max="2049" width="13.85546875" style="16" bestFit="1" customWidth="1"/>
    <col min="2050" max="2050" width="12.7109375" style="16" bestFit="1" customWidth="1"/>
    <col min="2051" max="2051" width="16.140625" style="16" bestFit="1" customWidth="1"/>
    <col min="2052" max="2052" width="12.85546875" style="16" bestFit="1" customWidth="1"/>
    <col min="2053" max="2053" width="15.42578125" style="16" bestFit="1" customWidth="1"/>
    <col min="2054" max="2054" width="2.7109375" style="16" customWidth="1"/>
    <col min="2055" max="2056" width="15.42578125" style="16" bestFit="1" customWidth="1"/>
    <col min="2057" max="2057" width="12.7109375" style="16" bestFit="1" customWidth="1"/>
    <col min="2058" max="2058" width="12.85546875" style="16" bestFit="1" customWidth="1"/>
    <col min="2059" max="2059" width="11.42578125" style="16" bestFit="1" customWidth="1"/>
    <col min="2060" max="2060" width="15.42578125" style="16" bestFit="1" customWidth="1"/>
    <col min="2061" max="2061" width="13.7109375" style="16" customWidth="1"/>
    <col min="2062" max="2302" width="9.140625" style="16"/>
    <col min="2303" max="2303" width="12.85546875" style="16" customWidth="1"/>
    <col min="2304" max="2304" width="14.140625" style="16" bestFit="1" customWidth="1"/>
    <col min="2305" max="2305" width="13.85546875" style="16" bestFit="1" customWidth="1"/>
    <col min="2306" max="2306" width="12.7109375" style="16" bestFit="1" customWidth="1"/>
    <col min="2307" max="2307" width="16.140625" style="16" bestFit="1" customWidth="1"/>
    <col min="2308" max="2308" width="12.85546875" style="16" bestFit="1" customWidth="1"/>
    <col min="2309" max="2309" width="15.42578125" style="16" bestFit="1" customWidth="1"/>
    <col min="2310" max="2310" width="2.7109375" style="16" customWidth="1"/>
    <col min="2311" max="2312" width="15.42578125" style="16" bestFit="1" customWidth="1"/>
    <col min="2313" max="2313" width="12.7109375" style="16" bestFit="1" customWidth="1"/>
    <col min="2314" max="2314" width="12.85546875" style="16" bestFit="1" customWidth="1"/>
    <col min="2315" max="2315" width="11.42578125" style="16" bestFit="1" customWidth="1"/>
    <col min="2316" max="2316" width="15.42578125" style="16" bestFit="1" customWidth="1"/>
    <col min="2317" max="2317" width="13.7109375" style="16" customWidth="1"/>
    <col min="2318" max="2558" width="9.140625" style="16"/>
    <col min="2559" max="2559" width="12.85546875" style="16" customWidth="1"/>
    <col min="2560" max="2560" width="14.140625" style="16" bestFit="1" customWidth="1"/>
    <col min="2561" max="2561" width="13.85546875" style="16" bestFit="1" customWidth="1"/>
    <col min="2562" max="2562" width="12.7109375" style="16" bestFit="1" customWidth="1"/>
    <col min="2563" max="2563" width="16.140625" style="16" bestFit="1" customWidth="1"/>
    <col min="2564" max="2564" width="12.85546875" style="16" bestFit="1" customWidth="1"/>
    <col min="2565" max="2565" width="15.42578125" style="16" bestFit="1" customWidth="1"/>
    <col min="2566" max="2566" width="2.7109375" style="16" customWidth="1"/>
    <col min="2567" max="2568" width="15.42578125" style="16" bestFit="1" customWidth="1"/>
    <col min="2569" max="2569" width="12.7109375" style="16" bestFit="1" customWidth="1"/>
    <col min="2570" max="2570" width="12.85546875" style="16" bestFit="1" customWidth="1"/>
    <col min="2571" max="2571" width="11.42578125" style="16" bestFit="1" customWidth="1"/>
    <col min="2572" max="2572" width="15.42578125" style="16" bestFit="1" customWidth="1"/>
    <col min="2573" max="2573" width="13.7109375" style="16" customWidth="1"/>
    <col min="2574" max="2814" width="9.140625" style="16"/>
    <col min="2815" max="2815" width="12.85546875" style="16" customWidth="1"/>
    <col min="2816" max="2816" width="14.140625" style="16" bestFit="1" customWidth="1"/>
    <col min="2817" max="2817" width="13.85546875" style="16" bestFit="1" customWidth="1"/>
    <col min="2818" max="2818" width="12.7109375" style="16" bestFit="1" customWidth="1"/>
    <col min="2819" max="2819" width="16.140625" style="16" bestFit="1" customWidth="1"/>
    <col min="2820" max="2820" width="12.85546875" style="16" bestFit="1" customWidth="1"/>
    <col min="2821" max="2821" width="15.42578125" style="16" bestFit="1" customWidth="1"/>
    <col min="2822" max="2822" width="2.7109375" style="16" customWidth="1"/>
    <col min="2823" max="2824" width="15.42578125" style="16" bestFit="1" customWidth="1"/>
    <col min="2825" max="2825" width="12.7109375" style="16" bestFit="1" customWidth="1"/>
    <col min="2826" max="2826" width="12.85546875" style="16" bestFit="1" customWidth="1"/>
    <col min="2827" max="2827" width="11.42578125" style="16" bestFit="1" customWidth="1"/>
    <col min="2828" max="2828" width="15.42578125" style="16" bestFit="1" customWidth="1"/>
    <col min="2829" max="2829" width="13.7109375" style="16" customWidth="1"/>
    <col min="2830" max="3070" width="9.140625" style="16"/>
    <col min="3071" max="3071" width="12.85546875" style="16" customWidth="1"/>
    <col min="3072" max="3072" width="14.140625" style="16" bestFit="1" customWidth="1"/>
    <col min="3073" max="3073" width="13.85546875" style="16" bestFit="1" customWidth="1"/>
    <col min="3074" max="3074" width="12.7109375" style="16" bestFit="1" customWidth="1"/>
    <col min="3075" max="3075" width="16.140625" style="16" bestFit="1" customWidth="1"/>
    <col min="3076" max="3076" width="12.85546875" style="16" bestFit="1" customWidth="1"/>
    <col min="3077" max="3077" width="15.42578125" style="16" bestFit="1" customWidth="1"/>
    <col min="3078" max="3078" width="2.7109375" style="16" customWidth="1"/>
    <col min="3079" max="3080" width="15.42578125" style="16" bestFit="1" customWidth="1"/>
    <col min="3081" max="3081" width="12.7109375" style="16" bestFit="1" customWidth="1"/>
    <col min="3082" max="3082" width="12.85546875" style="16" bestFit="1" customWidth="1"/>
    <col min="3083" max="3083" width="11.42578125" style="16" bestFit="1" customWidth="1"/>
    <col min="3084" max="3084" width="15.42578125" style="16" bestFit="1" customWidth="1"/>
    <col min="3085" max="3085" width="13.7109375" style="16" customWidth="1"/>
    <col min="3086" max="3326" width="9.140625" style="16"/>
    <col min="3327" max="3327" width="12.85546875" style="16" customWidth="1"/>
    <col min="3328" max="3328" width="14.140625" style="16" bestFit="1" customWidth="1"/>
    <col min="3329" max="3329" width="13.85546875" style="16" bestFit="1" customWidth="1"/>
    <col min="3330" max="3330" width="12.7109375" style="16" bestFit="1" customWidth="1"/>
    <col min="3331" max="3331" width="16.140625" style="16" bestFit="1" customWidth="1"/>
    <col min="3332" max="3332" width="12.85546875" style="16" bestFit="1" customWidth="1"/>
    <col min="3333" max="3333" width="15.42578125" style="16" bestFit="1" customWidth="1"/>
    <col min="3334" max="3334" width="2.7109375" style="16" customWidth="1"/>
    <col min="3335" max="3336" width="15.42578125" style="16" bestFit="1" customWidth="1"/>
    <col min="3337" max="3337" width="12.7109375" style="16" bestFit="1" customWidth="1"/>
    <col min="3338" max="3338" width="12.85546875" style="16" bestFit="1" customWidth="1"/>
    <col min="3339" max="3339" width="11.42578125" style="16" bestFit="1" customWidth="1"/>
    <col min="3340" max="3340" width="15.42578125" style="16" bestFit="1" customWidth="1"/>
    <col min="3341" max="3341" width="13.7109375" style="16" customWidth="1"/>
    <col min="3342" max="3582" width="9.140625" style="16"/>
    <col min="3583" max="3583" width="12.85546875" style="16" customWidth="1"/>
    <col min="3584" max="3584" width="14.140625" style="16" bestFit="1" customWidth="1"/>
    <col min="3585" max="3585" width="13.85546875" style="16" bestFit="1" customWidth="1"/>
    <col min="3586" max="3586" width="12.7109375" style="16" bestFit="1" customWidth="1"/>
    <col min="3587" max="3587" width="16.140625" style="16" bestFit="1" customWidth="1"/>
    <col min="3588" max="3588" width="12.85546875" style="16" bestFit="1" customWidth="1"/>
    <col min="3589" max="3589" width="15.42578125" style="16" bestFit="1" customWidth="1"/>
    <col min="3590" max="3590" width="2.7109375" style="16" customWidth="1"/>
    <col min="3591" max="3592" width="15.42578125" style="16" bestFit="1" customWidth="1"/>
    <col min="3593" max="3593" width="12.7109375" style="16" bestFit="1" customWidth="1"/>
    <col min="3594" max="3594" width="12.85546875" style="16" bestFit="1" customWidth="1"/>
    <col min="3595" max="3595" width="11.42578125" style="16" bestFit="1" customWidth="1"/>
    <col min="3596" max="3596" width="15.42578125" style="16" bestFit="1" customWidth="1"/>
    <col min="3597" max="3597" width="13.7109375" style="16" customWidth="1"/>
    <col min="3598" max="3838" width="9.140625" style="16"/>
    <col min="3839" max="3839" width="12.85546875" style="16" customWidth="1"/>
    <col min="3840" max="3840" width="14.140625" style="16" bestFit="1" customWidth="1"/>
    <col min="3841" max="3841" width="13.85546875" style="16" bestFit="1" customWidth="1"/>
    <col min="3842" max="3842" width="12.7109375" style="16" bestFit="1" customWidth="1"/>
    <col min="3843" max="3843" width="16.140625" style="16" bestFit="1" customWidth="1"/>
    <col min="3844" max="3844" width="12.85546875" style="16" bestFit="1" customWidth="1"/>
    <col min="3845" max="3845" width="15.42578125" style="16" bestFit="1" customWidth="1"/>
    <col min="3846" max="3846" width="2.7109375" style="16" customWidth="1"/>
    <col min="3847" max="3848" width="15.42578125" style="16" bestFit="1" customWidth="1"/>
    <col min="3849" max="3849" width="12.7109375" style="16" bestFit="1" customWidth="1"/>
    <col min="3850" max="3850" width="12.85546875" style="16" bestFit="1" customWidth="1"/>
    <col min="3851" max="3851" width="11.42578125" style="16" bestFit="1" customWidth="1"/>
    <col min="3852" max="3852" width="15.42578125" style="16" bestFit="1" customWidth="1"/>
    <col min="3853" max="3853" width="13.7109375" style="16" customWidth="1"/>
    <col min="3854" max="4094" width="9.140625" style="16"/>
    <col min="4095" max="4095" width="12.85546875" style="16" customWidth="1"/>
    <col min="4096" max="4096" width="14.140625" style="16" bestFit="1" customWidth="1"/>
    <col min="4097" max="4097" width="13.85546875" style="16" bestFit="1" customWidth="1"/>
    <col min="4098" max="4098" width="12.7109375" style="16" bestFit="1" customWidth="1"/>
    <col min="4099" max="4099" width="16.140625" style="16" bestFit="1" customWidth="1"/>
    <col min="4100" max="4100" width="12.85546875" style="16" bestFit="1" customWidth="1"/>
    <col min="4101" max="4101" width="15.42578125" style="16" bestFit="1" customWidth="1"/>
    <col min="4102" max="4102" width="2.7109375" style="16" customWidth="1"/>
    <col min="4103" max="4104" width="15.42578125" style="16" bestFit="1" customWidth="1"/>
    <col min="4105" max="4105" width="12.7109375" style="16" bestFit="1" customWidth="1"/>
    <col min="4106" max="4106" width="12.85546875" style="16" bestFit="1" customWidth="1"/>
    <col min="4107" max="4107" width="11.42578125" style="16" bestFit="1" customWidth="1"/>
    <col min="4108" max="4108" width="15.42578125" style="16" bestFit="1" customWidth="1"/>
    <col min="4109" max="4109" width="13.7109375" style="16" customWidth="1"/>
    <col min="4110" max="4350" width="9.140625" style="16"/>
    <col min="4351" max="4351" width="12.85546875" style="16" customWidth="1"/>
    <col min="4352" max="4352" width="14.140625" style="16" bestFit="1" customWidth="1"/>
    <col min="4353" max="4353" width="13.85546875" style="16" bestFit="1" customWidth="1"/>
    <col min="4354" max="4354" width="12.7109375" style="16" bestFit="1" customWidth="1"/>
    <col min="4355" max="4355" width="16.140625" style="16" bestFit="1" customWidth="1"/>
    <col min="4356" max="4356" width="12.85546875" style="16" bestFit="1" customWidth="1"/>
    <col min="4357" max="4357" width="15.42578125" style="16" bestFit="1" customWidth="1"/>
    <col min="4358" max="4358" width="2.7109375" style="16" customWidth="1"/>
    <col min="4359" max="4360" width="15.42578125" style="16" bestFit="1" customWidth="1"/>
    <col min="4361" max="4361" width="12.7109375" style="16" bestFit="1" customWidth="1"/>
    <col min="4362" max="4362" width="12.85546875" style="16" bestFit="1" customWidth="1"/>
    <col min="4363" max="4363" width="11.42578125" style="16" bestFit="1" customWidth="1"/>
    <col min="4364" max="4364" width="15.42578125" style="16" bestFit="1" customWidth="1"/>
    <col min="4365" max="4365" width="13.7109375" style="16" customWidth="1"/>
    <col min="4366" max="4606" width="9.140625" style="16"/>
    <col min="4607" max="4607" width="12.85546875" style="16" customWidth="1"/>
    <col min="4608" max="4608" width="14.140625" style="16" bestFit="1" customWidth="1"/>
    <col min="4609" max="4609" width="13.85546875" style="16" bestFit="1" customWidth="1"/>
    <col min="4610" max="4610" width="12.7109375" style="16" bestFit="1" customWidth="1"/>
    <col min="4611" max="4611" width="16.140625" style="16" bestFit="1" customWidth="1"/>
    <col min="4612" max="4612" width="12.85546875" style="16" bestFit="1" customWidth="1"/>
    <col min="4613" max="4613" width="15.42578125" style="16" bestFit="1" customWidth="1"/>
    <col min="4614" max="4614" width="2.7109375" style="16" customWidth="1"/>
    <col min="4615" max="4616" width="15.42578125" style="16" bestFit="1" customWidth="1"/>
    <col min="4617" max="4617" width="12.7109375" style="16" bestFit="1" customWidth="1"/>
    <col min="4618" max="4618" width="12.85546875" style="16" bestFit="1" customWidth="1"/>
    <col min="4619" max="4619" width="11.42578125" style="16" bestFit="1" customWidth="1"/>
    <col min="4620" max="4620" width="15.42578125" style="16" bestFit="1" customWidth="1"/>
    <col min="4621" max="4621" width="13.7109375" style="16" customWidth="1"/>
    <col min="4622" max="4862" width="9.140625" style="16"/>
    <col min="4863" max="4863" width="12.85546875" style="16" customWidth="1"/>
    <col min="4864" max="4864" width="14.140625" style="16" bestFit="1" customWidth="1"/>
    <col min="4865" max="4865" width="13.85546875" style="16" bestFit="1" customWidth="1"/>
    <col min="4866" max="4866" width="12.7109375" style="16" bestFit="1" customWidth="1"/>
    <col min="4867" max="4867" width="16.140625" style="16" bestFit="1" customWidth="1"/>
    <col min="4868" max="4868" width="12.85546875" style="16" bestFit="1" customWidth="1"/>
    <col min="4869" max="4869" width="15.42578125" style="16" bestFit="1" customWidth="1"/>
    <col min="4870" max="4870" width="2.7109375" style="16" customWidth="1"/>
    <col min="4871" max="4872" width="15.42578125" style="16" bestFit="1" customWidth="1"/>
    <col min="4873" max="4873" width="12.7109375" style="16" bestFit="1" customWidth="1"/>
    <col min="4874" max="4874" width="12.85546875" style="16" bestFit="1" customWidth="1"/>
    <col min="4875" max="4875" width="11.42578125" style="16" bestFit="1" customWidth="1"/>
    <col min="4876" max="4876" width="15.42578125" style="16" bestFit="1" customWidth="1"/>
    <col min="4877" max="4877" width="13.7109375" style="16" customWidth="1"/>
    <col min="4878" max="5118" width="9.140625" style="16"/>
    <col min="5119" max="5119" width="12.85546875" style="16" customWidth="1"/>
    <col min="5120" max="5120" width="14.140625" style="16" bestFit="1" customWidth="1"/>
    <col min="5121" max="5121" width="13.85546875" style="16" bestFit="1" customWidth="1"/>
    <col min="5122" max="5122" width="12.7109375" style="16" bestFit="1" customWidth="1"/>
    <col min="5123" max="5123" width="16.140625" style="16" bestFit="1" customWidth="1"/>
    <col min="5124" max="5124" width="12.85546875" style="16" bestFit="1" customWidth="1"/>
    <col min="5125" max="5125" width="15.42578125" style="16" bestFit="1" customWidth="1"/>
    <col min="5126" max="5126" width="2.7109375" style="16" customWidth="1"/>
    <col min="5127" max="5128" width="15.42578125" style="16" bestFit="1" customWidth="1"/>
    <col min="5129" max="5129" width="12.7109375" style="16" bestFit="1" customWidth="1"/>
    <col min="5130" max="5130" width="12.85546875" style="16" bestFit="1" customWidth="1"/>
    <col min="5131" max="5131" width="11.42578125" style="16" bestFit="1" customWidth="1"/>
    <col min="5132" max="5132" width="15.42578125" style="16" bestFit="1" customWidth="1"/>
    <col min="5133" max="5133" width="13.7109375" style="16" customWidth="1"/>
    <col min="5134" max="5374" width="9.140625" style="16"/>
    <col min="5375" max="5375" width="12.85546875" style="16" customWidth="1"/>
    <col min="5376" max="5376" width="14.140625" style="16" bestFit="1" customWidth="1"/>
    <col min="5377" max="5377" width="13.85546875" style="16" bestFit="1" customWidth="1"/>
    <col min="5378" max="5378" width="12.7109375" style="16" bestFit="1" customWidth="1"/>
    <col min="5379" max="5379" width="16.140625" style="16" bestFit="1" customWidth="1"/>
    <col min="5380" max="5380" width="12.85546875" style="16" bestFit="1" customWidth="1"/>
    <col min="5381" max="5381" width="15.42578125" style="16" bestFit="1" customWidth="1"/>
    <col min="5382" max="5382" width="2.7109375" style="16" customWidth="1"/>
    <col min="5383" max="5384" width="15.42578125" style="16" bestFit="1" customWidth="1"/>
    <col min="5385" max="5385" width="12.7109375" style="16" bestFit="1" customWidth="1"/>
    <col min="5386" max="5386" width="12.85546875" style="16" bestFit="1" customWidth="1"/>
    <col min="5387" max="5387" width="11.42578125" style="16" bestFit="1" customWidth="1"/>
    <col min="5388" max="5388" width="15.42578125" style="16" bestFit="1" customWidth="1"/>
    <col min="5389" max="5389" width="13.7109375" style="16" customWidth="1"/>
    <col min="5390" max="5630" width="9.140625" style="16"/>
    <col min="5631" max="5631" width="12.85546875" style="16" customWidth="1"/>
    <col min="5632" max="5632" width="14.140625" style="16" bestFit="1" customWidth="1"/>
    <col min="5633" max="5633" width="13.85546875" style="16" bestFit="1" customWidth="1"/>
    <col min="5634" max="5634" width="12.7109375" style="16" bestFit="1" customWidth="1"/>
    <col min="5635" max="5635" width="16.140625" style="16" bestFit="1" customWidth="1"/>
    <col min="5636" max="5636" width="12.85546875" style="16" bestFit="1" customWidth="1"/>
    <col min="5637" max="5637" width="15.42578125" style="16" bestFit="1" customWidth="1"/>
    <col min="5638" max="5638" width="2.7109375" style="16" customWidth="1"/>
    <col min="5639" max="5640" width="15.42578125" style="16" bestFit="1" customWidth="1"/>
    <col min="5641" max="5641" width="12.7109375" style="16" bestFit="1" customWidth="1"/>
    <col min="5642" max="5642" width="12.85546875" style="16" bestFit="1" customWidth="1"/>
    <col min="5643" max="5643" width="11.42578125" style="16" bestFit="1" customWidth="1"/>
    <col min="5644" max="5644" width="15.42578125" style="16" bestFit="1" customWidth="1"/>
    <col min="5645" max="5645" width="13.7109375" style="16" customWidth="1"/>
    <col min="5646" max="5886" width="9.140625" style="16"/>
    <col min="5887" max="5887" width="12.85546875" style="16" customWidth="1"/>
    <col min="5888" max="5888" width="14.140625" style="16" bestFit="1" customWidth="1"/>
    <col min="5889" max="5889" width="13.85546875" style="16" bestFit="1" customWidth="1"/>
    <col min="5890" max="5890" width="12.7109375" style="16" bestFit="1" customWidth="1"/>
    <col min="5891" max="5891" width="16.140625" style="16" bestFit="1" customWidth="1"/>
    <col min="5892" max="5892" width="12.85546875" style="16" bestFit="1" customWidth="1"/>
    <col min="5893" max="5893" width="15.42578125" style="16" bestFit="1" customWidth="1"/>
    <col min="5894" max="5894" width="2.7109375" style="16" customWidth="1"/>
    <col min="5895" max="5896" width="15.42578125" style="16" bestFit="1" customWidth="1"/>
    <col min="5897" max="5897" width="12.7109375" style="16" bestFit="1" customWidth="1"/>
    <col min="5898" max="5898" width="12.85546875" style="16" bestFit="1" customWidth="1"/>
    <col min="5899" max="5899" width="11.42578125" style="16" bestFit="1" customWidth="1"/>
    <col min="5900" max="5900" width="15.42578125" style="16" bestFit="1" customWidth="1"/>
    <col min="5901" max="5901" width="13.7109375" style="16" customWidth="1"/>
    <col min="5902" max="6142" width="9.140625" style="16"/>
    <col min="6143" max="6143" width="12.85546875" style="16" customWidth="1"/>
    <col min="6144" max="6144" width="14.140625" style="16" bestFit="1" customWidth="1"/>
    <col min="6145" max="6145" width="13.85546875" style="16" bestFit="1" customWidth="1"/>
    <col min="6146" max="6146" width="12.7109375" style="16" bestFit="1" customWidth="1"/>
    <col min="6147" max="6147" width="16.140625" style="16" bestFit="1" customWidth="1"/>
    <col min="6148" max="6148" width="12.85546875" style="16" bestFit="1" customWidth="1"/>
    <col min="6149" max="6149" width="15.42578125" style="16" bestFit="1" customWidth="1"/>
    <col min="6150" max="6150" width="2.7109375" style="16" customWidth="1"/>
    <col min="6151" max="6152" width="15.42578125" style="16" bestFit="1" customWidth="1"/>
    <col min="6153" max="6153" width="12.7109375" style="16" bestFit="1" customWidth="1"/>
    <col min="6154" max="6154" width="12.85546875" style="16" bestFit="1" customWidth="1"/>
    <col min="6155" max="6155" width="11.42578125" style="16" bestFit="1" customWidth="1"/>
    <col min="6156" max="6156" width="15.42578125" style="16" bestFit="1" customWidth="1"/>
    <col min="6157" max="6157" width="13.7109375" style="16" customWidth="1"/>
    <col min="6158" max="6398" width="9.140625" style="16"/>
    <col min="6399" max="6399" width="12.85546875" style="16" customWidth="1"/>
    <col min="6400" max="6400" width="14.140625" style="16" bestFit="1" customWidth="1"/>
    <col min="6401" max="6401" width="13.85546875" style="16" bestFit="1" customWidth="1"/>
    <col min="6402" max="6402" width="12.7109375" style="16" bestFit="1" customWidth="1"/>
    <col min="6403" max="6403" width="16.140625" style="16" bestFit="1" customWidth="1"/>
    <col min="6404" max="6404" width="12.85546875" style="16" bestFit="1" customWidth="1"/>
    <col min="6405" max="6405" width="15.42578125" style="16" bestFit="1" customWidth="1"/>
    <col min="6406" max="6406" width="2.7109375" style="16" customWidth="1"/>
    <col min="6407" max="6408" width="15.42578125" style="16" bestFit="1" customWidth="1"/>
    <col min="6409" max="6409" width="12.7109375" style="16" bestFit="1" customWidth="1"/>
    <col min="6410" max="6410" width="12.85546875" style="16" bestFit="1" customWidth="1"/>
    <col min="6411" max="6411" width="11.42578125" style="16" bestFit="1" customWidth="1"/>
    <col min="6412" max="6412" width="15.42578125" style="16" bestFit="1" customWidth="1"/>
    <col min="6413" max="6413" width="13.7109375" style="16" customWidth="1"/>
    <col min="6414" max="6654" width="9.140625" style="16"/>
    <col min="6655" max="6655" width="12.85546875" style="16" customWidth="1"/>
    <col min="6656" max="6656" width="14.140625" style="16" bestFit="1" customWidth="1"/>
    <col min="6657" max="6657" width="13.85546875" style="16" bestFit="1" customWidth="1"/>
    <col min="6658" max="6658" width="12.7109375" style="16" bestFit="1" customWidth="1"/>
    <col min="6659" max="6659" width="16.140625" style="16" bestFit="1" customWidth="1"/>
    <col min="6660" max="6660" width="12.85546875" style="16" bestFit="1" customWidth="1"/>
    <col min="6661" max="6661" width="15.42578125" style="16" bestFit="1" customWidth="1"/>
    <col min="6662" max="6662" width="2.7109375" style="16" customWidth="1"/>
    <col min="6663" max="6664" width="15.42578125" style="16" bestFit="1" customWidth="1"/>
    <col min="6665" max="6665" width="12.7109375" style="16" bestFit="1" customWidth="1"/>
    <col min="6666" max="6666" width="12.85546875" style="16" bestFit="1" customWidth="1"/>
    <col min="6667" max="6667" width="11.42578125" style="16" bestFit="1" customWidth="1"/>
    <col min="6668" max="6668" width="15.42578125" style="16" bestFit="1" customWidth="1"/>
    <col min="6669" max="6669" width="13.7109375" style="16" customWidth="1"/>
    <col min="6670" max="6910" width="9.140625" style="16"/>
    <col min="6911" max="6911" width="12.85546875" style="16" customWidth="1"/>
    <col min="6912" max="6912" width="14.140625" style="16" bestFit="1" customWidth="1"/>
    <col min="6913" max="6913" width="13.85546875" style="16" bestFit="1" customWidth="1"/>
    <col min="6914" max="6914" width="12.7109375" style="16" bestFit="1" customWidth="1"/>
    <col min="6915" max="6915" width="16.140625" style="16" bestFit="1" customWidth="1"/>
    <col min="6916" max="6916" width="12.85546875" style="16" bestFit="1" customWidth="1"/>
    <col min="6917" max="6917" width="15.42578125" style="16" bestFit="1" customWidth="1"/>
    <col min="6918" max="6918" width="2.7109375" style="16" customWidth="1"/>
    <col min="6919" max="6920" width="15.42578125" style="16" bestFit="1" customWidth="1"/>
    <col min="6921" max="6921" width="12.7109375" style="16" bestFit="1" customWidth="1"/>
    <col min="6922" max="6922" width="12.85546875" style="16" bestFit="1" customWidth="1"/>
    <col min="6923" max="6923" width="11.42578125" style="16" bestFit="1" customWidth="1"/>
    <col min="6924" max="6924" width="15.42578125" style="16" bestFit="1" customWidth="1"/>
    <col min="6925" max="6925" width="13.7109375" style="16" customWidth="1"/>
    <col min="6926" max="7166" width="9.140625" style="16"/>
    <col min="7167" max="7167" width="12.85546875" style="16" customWidth="1"/>
    <col min="7168" max="7168" width="14.140625" style="16" bestFit="1" customWidth="1"/>
    <col min="7169" max="7169" width="13.85546875" style="16" bestFit="1" customWidth="1"/>
    <col min="7170" max="7170" width="12.7109375" style="16" bestFit="1" customWidth="1"/>
    <col min="7171" max="7171" width="16.140625" style="16" bestFit="1" customWidth="1"/>
    <col min="7172" max="7172" width="12.85546875" style="16" bestFit="1" customWidth="1"/>
    <col min="7173" max="7173" width="15.42578125" style="16" bestFit="1" customWidth="1"/>
    <col min="7174" max="7174" width="2.7109375" style="16" customWidth="1"/>
    <col min="7175" max="7176" width="15.42578125" style="16" bestFit="1" customWidth="1"/>
    <col min="7177" max="7177" width="12.7109375" style="16" bestFit="1" customWidth="1"/>
    <col min="7178" max="7178" width="12.85546875" style="16" bestFit="1" customWidth="1"/>
    <col min="7179" max="7179" width="11.42578125" style="16" bestFit="1" customWidth="1"/>
    <col min="7180" max="7180" width="15.42578125" style="16" bestFit="1" customWidth="1"/>
    <col min="7181" max="7181" width="13.7109375" style="16" customWidth="1"/>
    <col min="7182" max="7422" width="9.140625" style="16"/>
    <col min="7423" max="7423" width="12.85546875" style="16" customWidth="1"/>
    <col min="7424" max="7424" width="14.140625" style="16" bestFit="1" customWidth="1"/>
    <col min="7425" max="7425" width="13.85546875" style="16" bestFit="1" customWidth="1"/>
    <col min="7426" max="7426" width="12.7109375" style="16" bestFit="1" customWidth="1"/>
    <col min="7427" max="7427" width="16.140625" style="16" bestFit="1" customWidth="1"/>
    <col min="7428" max="7428" width="12.85546875" style="16" bestFit="1" customWidth="1"/>
    <col min="7429" max="7429" width="15.42578125" style="16" bestFit="1" customWidth="1"/>
    <col min="7430" max="7430" width="2.7109375" style="16" customWidth="1"/>
    <col min="7431" max="7432" width="15.42578125" style="16" bestFit="1" customWidth="1"/>
    <col min="7433" max="7433" width="12.7109375" style="16" bestFit="1" customWidth="1"/>
    <col min="7434" max="7434" width="12.85546875" style="16" bestFit="1" customWidth="1"/>
    <col min="7435" max="7435" width="11.42578125" style="16" bestFit="1" customWidth="1"/>
    <col min="7436" max="7436" width="15.42578125" style="16" bestFit="1" customWidth="1"/>
    <col min="7437" max="7437" width="13.7109375" style="16" customWidth="1"/>
    <col min="7438" max="7678" width="9.140625" style="16"/>
    <col min="7679" max="7679" width="12.85546875" style="16" customWidth="1"/>
    <col min="7680" max="7680" width="14.140625" style="16" bestFit="1" customWidth="1"/>
    <col min="7681" max="7681" width="13.85546875" style="16" bestFit="1" customWidth="1"/>
    <col min="7682" max="7682" width="12.7109375" style="16" bestFit="1" customWidth="1"/>
    <col min="7683" max="7683" width="16.140625" style="16" bestFit="1" customWidth="1"/>
    <col min="7684" max="7684" width="12.85546875" style="16" bestFit="1" customWidth="1"/>
    <col min="7685" max="7685" width="15.42578125" style="16" bestFit="1" customWidth="1"/>
    <col min="7686" max="7686" width="2.7109375" style="16" customWidth="1"/>
    <col min="7687" max="7688" width="15.42578125" style="16" bestFit="1" customWidth="1"/>
    <col min="7689" max="7689" width="12.7109375" style="16" bestFit="1" customWidth="1"/>
    <col min="7690" max="7690" width="12.85546875" style="16" bestFit="1" customWidth="1"/>
    <col min="7691" max="7691" width="11.42578125" style="16" bestFit="1" customWidth="1"/>
    <col min="7692" max="7692" width="15.42578125" style="16" bestFit="1" customWidth="1"/>
    <col min="7693" max="7693" width="13.7109375" style="16" customWidth="1"/>
    <col min="7694" max="7934" width="9.140625" style="16"/>
    <col min="7935" max="7935" width="12.85546875" style="16" customWidth="1"/>
    <col min="7936" max="7936" width="14.140625" style="16" bestFit="1" customWidth="1"/>
    <col min="7937" max="7937" width="13.85546875" style="16" bestFit="1" customWidth="1"/>
    <col min="7938" max="7938" width="12.7109375" style="16" bestFit="1" customWidth="1"/>
    <col min="7939" max="7939" width="16.140625" style="16" bestFit="1" customWidth="1"/>
    <col min="7940" max="7940" width="12.85546875" style="16" bestFit="1" customWidth="1"/>
    <col min="7941" max="7941" width="15.42578125" style="16" bestFit="1" customWidth="1"/>
    <col min="7942" max="7942" width="2.7109375" style="16" customWidth="1"/>
    <col min="7943" max="7944" width="15.42578125" style="16" bestFit="1" customWidth="1"/>
    <col min="7945" max="7945" width="12.7109375" style="16" bestFit="1" customWidth="1"/>
    <col min="7946" max="7946" width="12.85546875" style="16" bestFit="1" customWidth="1"/>
    <col min="7947" max="7947" width="11.42578125" style="16" bestFit="1" customWidth="1"/>
    <col min="7948" max="7948" width="15.42578125" style="16" bestFit="1" customWidth="1"/>
    <col min="7949" max="7949" width="13.7109375" style="16" customWidth="1"/>
    <col min="7950" max="8190" width="9.140625" style="16"/>
    <col min="8191" max="8191" width="12.85546875" style="16" customWidth="1"/>
    <col min="8192" max="8192" width="14.140625" style="16" bestFit="1" customWidth="1"/>
    <col min="8193" max="8193" width="13.85546875" style="16" bestFit="1" customWidth="1"/>
    <col min="8194" max="8194" width="12.7109375" style="16" bestFit="1" customWidth="1"/>
    <col min="8195" max="8195" width="16.140625" style="16" bestFit="1" customWidth="1"/>
    <col min="8196" max="8196" width="12.85546875" style="16" bestFit="1" customWidth="1"/>
    <col min="8197" max="8197" width="15.42578125" style="16" bestFit="1" customWidth="1"/>
    <col min="8198" max="8198" width="2.7109375" style="16" customWidth="1"/>
    <col min="8199" max="8200" width="15.42578125" style="16" bestFit="1" customWidth="1"/>
    <col min="8201" max="8201" width="12.7109375" style="16" bestFit="1" customWidth="1"/>
    <col min="8202" max="8202" width="12.85546875" style="16" bestFit="1" customWidth="1"/>
    <col min="8203" max="8203" width="11.42578125" style="16" bestFit="1" customWidth="1"/>
    <col min="8204" max="8204" width="15.42578125" style="16" bestFit="1" customWidth="1"/>
    <col min="8205" max="8205" width="13.7109375" style="16" customWidth="1"/>
    <col min="8206" max="8446" width="9.140625" style="16"/>
    <col min="8447" max="8447" width="12.85546875" style="16" customWidth="1"/>
    <col min="8448" max="8448" width="14.140625" style="16" bestFit="1" customWidth="1"/>
    <col min="8449" max="8449" width="13.85546875" style="16" bestFit="1" customWidth="1"/>
    <col min="8450" max="8450" width="12.7109375" style="16" bestFit="1" customWidth="1"/>
    <col min="8451" max="8451" width="16.140625" style="16" bestFit="1" customWidth="1"/>
    <col min="8452" max="8452" width="12.85546875" style="16" bestFit="1" customWidth="1"/>
    <col min="8453" max="8453" width="15.42578125" style="16" bestFit="1" customWidth="1"/>
    <col min="8454" max="8454" width="2.7109375" style="16" customWidth="1"/>
    <col min="8455" max="8456" width="15.42578125" style="16" bestFit="1" customWidth="1"/>
    <col min="8457" max="8457" width="12.7109375" style="16" bestFit="1" customWidth="1"/>
    <col min="8458" max="8458" width="12.85546875" style="16" bestFit="1" customWidth="1"/>
    <col min="8459" max="8459" width="11.42578125" style="16" bestFit="1" customWidth="1"/>
    <col min="8460" max="8460" width="15.42578125" style="16" bestFit="1" customWidth="1"/>
    <col min="8461" max="8461" width="13.7109375" style="16" customWidth="1"/>
    <col min="8462" max="8702" width="9.140625" style="16"/>
    <col min="8703" max="8703" width="12.85546875" style="16" customWidth="1"/>
    <col min="8704" max="8704" width="14.140625" style="16" bestFit="1" customWidth="1"/>
    <col min="8705" max="8705" width="13.85546875" style="16" bestFit="1" customWidth="1"/>
    <col min="8706" max="8706" width="12.7109375" style="16" bestFit="1" customWidth="1"/>
    <col min="8707" max="8707" width="16.140625" style="16" bestFit="1" customWidth="1"/>
    <col min="8708" max="8708" width="12.85546875" style="16" bestFit="1" customWidth="1"/>
    <col min="8709" max="8709" width="15.42578125" style="16" bestFit="1" customWidth="1"/>
    <col min="8710" max="8710" width="2.7109375" style="16" customWidth="1"/>
    <col min="8711" max="8712" width="15.42578125" style="16" bestFit="1" customWidth="1"/>
    <col min="8713" max="8713" width="12.7109375" style="16" bestFit="1" customWidth="1"/>
    <col min="8714" max="8714" width="12.85546875" style="16" bestFit="1" customWidth="1"/>
    <col min="8715" max="8715" width="11.42578125" style="16" bestFit="1" customWidth="1"/>
    <col min="8716" max="8716" width="15.42578125" style="16" bestFit="1" customWidth="1"/>
    <col min="8717" max="8717" width="13.7109375" style="16" customWidth="1"/>
    <col min="8718" max="8958" width="9.140625" style="16"/>
    <col min="8959" max="8959" width="12.85546875" style="16" customWidth="1"/>
    <col min="8960" max="8960" width="14.140625" style="16" bestFit="1" customWidth="1"/>
    <col min="8961" max="8961" width="13.85546875" style="16" bestFit="1" customWidth="1"/>
    <col min="8962" max="8962" width="12.7109375" style="16" bestFit="1" customWidth="1"/>
    <col min="8963" max="8963" width="16.140625" style="16" bestFit="1" customWidth="1"/>
    <col min="8964" max="8964" width="12.85546875" style="16" bestFit="1" customWidth="1"/>
    <col min="8965" max="8965" width="15.42578125" style="16" bestFit="1" customWidth="1"/>
    <col min="8966" max="8966" width="2.7109375" style="16" customWidth="1"/>
    <col min="8967" max="8968" width="15.42578125" style="16" bestFit="1" customWidth="1"/>
    <col min="8969" max="8969" width="12.7109375" style="16" bestFit="1" customWidth="1"/>
    <col min="8970" max="8970" width="12.85546875" style="16" bestFit="1" customWidth="1"/>
    <col min="8971" max="8971" width="11.42578125" style="16" bestFit="1" customWidth="1"/>
    <col min="8972" max="8972" width="15.42578125" style="16" bestFit="1" customWidth="1"/>
    <col min="8973" max="8973" width="13.7109375" style="16" customWidth="1"/>
    <col min="8974" max="9214" width="9.140625" style="16"/>
    <col min="9215" max="9215" width="12.85546875" style="16" customWidth="1"/>
    <col min="9216" max="9216" width="14.140625" style="16" bestFit="1" customWidth="1"/>
    <col min="9217" max="9217" width="13.85546875" style="16" bestFit="1" customWidth="1"/>
    <col min="9218" max="9218" width="12.7109375" style="16" bestFit="1" customWidth="1"/>
    <col min="9219" max="9219" width="16.140625" style="16" bestFit="1" customWidth="1"/>
    <col min="9220" max="9220" width="12.85546875" style="16" bestFit="1" customWidth="1"/>
    <col min="9221" max="9221" width="15.42578125" style="16" bestFit="1" customWidth="1"/>
    <col min="9222" max="9222" width="2.7109375" style="16" customWidth="1"/>
    <col min="9223" max="9224" width="15.42578125" style="16" bestFit="1" customWidth="1"/>
    <col min="9225" max="9225" width="12.7109375" style="16" bestFit="1" customWidth="1"/>
    <col min="9226" max="9226" width="12.85546875" style="16" bestFit="1" customWidth="1"/>
    <col min="9227" max="9227" width="11.42578125" style="16" bestFit="1" customWidth="1"/>
    <col min="9228" max="9228" width="15.42578125" style="16" bestFit="1" customWidth="1"/>
    <col min="9229" max="9229" width="13.7109375" style="16" customWidth="1"/>
    <col min="9230" max="9470" width="9.140625" style="16"/>
    <col min="9471" max="9471" width="12.85546875" style="16" customWidth="1"/>
    <col min="9472" max="9472" width="14.140625" style="16" bestFit="1" customWidth="1"/>
    <col min="9473" max="9473" width="13.85546875" style="16" bestFit="1" customWidth="1"/>
    <col min="9474" max="9474" width="12.7109375" style="16" bestFit="1" customWidth="1"/>
    <col min="9475" max="9475" width="16.140625" style="16" bestFit="1" customWidth="1"/>
    <col min="9476" max="9476" width="12.85546875" style="16" bestFit="1" customWidth="1"/>
    <col min="9477" max="9477" width="15.42578125" style="16" bestFit="1" customWidth="1"/>
    <col min="9478" max="9478" width="2.7109375" style="16" customWidth="1"/>
    <col min="9479" max="9480" width="15.42578125" style="16" bestFit="1" customWidth="1"/>
    <col min="9481" max="9481" width="12.7109375" style="16" bestFit="1" customWidth="1"/>
    <col min="9482" max="9482" width="12.85546875" style="16" bestFit="1" customWidth="1"/>
    <col min="9483" max="9483" width="11.42578125" style="16" bestFit="1" customWidth="1"/>
    <col min="9484" max="9484" width="15.42578125" style="16" bestFit="1" customWidth="1"/>
    <col min="9485" max="9485" width="13.7109375" style="16" customWidth="1"/>
    <col min="9486" max="9726" width="9.140625" style="16"/>
    <col min="9727" max="9727" width="12.85546875" style="16" customWidth="1"/>
    <col min="9728" max="9728" width="14.140625" style="16" bestFit="1" customWidth="1"/>
    <col min="9729" max="9729" width="13.85546875" style="16" bestFit="1" customWidth="1"/>
    <col min="9730" max="9730" width="12.7109375" style="16" bestFit="1" customWidth="1"/>
    <col min="9731" max="9731" width="16.140625" style="16" bestFit="1" customWidth="1"/>
    <col min="9732" max="9732" width="12.85546875" style="16" bestFit="1" customWidth="1"/>
    <col min="9733" max="9733" width="15.42578125" style="16" bestFit="1" customWidth="1"/>
    <col min="9734" max="9734" width="2.7109375" style="16" customWidth="1"/>
    <col min="9735" max="9736" width="15.42578125" style="16" bestFit="1" customWidth="1"/>
    <col min="9737" max="9737" width="12.7109375" style="16" bestFit="1" customWidth="1"/>
    <col min="9738" max="9738" width="12.85546875" style="16" bestFit="1" customWidth="1"/>
    <col min="9739" max="9739" width="11.42578125" style="16" bestFit="1" customWidth="1"/>
    <col min="9740" max="9740" width="15.42578125" style="16" bestFit="1" customWidth="1"/>
    <col min="9741" max="9741" width="13.7109375" style="16" customWidth="1"/>
    <col min="9742" max="9982" width="9.140625" style="16"/>
    <col min="9983" max="9983" width="12.85546875" style="16" customWidth="1"/>
    <col min="9984" max="9984" width="14.140625" style="16" bestFit="1" customWidth="1"/>
    <col min="9985" max="9985" width="13.85546875" style="16" bestFit="1" customWidth="1"/>
    <col min="9986" max="9986" width="12.7109375" style="16" bestFit="1" customWidth="1"/>
    <col min="9987" max="9987" width="16.140625" style="16" bestFit="1" customWidth="1"/>
    <col min="9988" max="9988" width="12.85546875" style="16" bestFit="1" customWidth="1"/>
    <col min="9989" max="9989" width="15.42578125" style="16" bestFit="1" customWidth="1"/>
    <col min="9990" max="9990" width="2.7109375" style="16" customWidth="1"/>
    <col min="9991" max="9992" width="15.42578125" style="16" bestFit="1" customWidth="1"/>
    <col min="9993" max="9993" width="12.7109375" style="16" bestFit="1" customWidth="1"/>
    <col min="9994" max="9994" width="12.85546875" style="16" bestFit="1" customWidth="1"/>
    <col min="9995" max="9995" width="11.42578125" style="16" bestFit="1" customWidth="1"/>
    <col min="9996" max="9996" width="15.42578125" style="16" bestFit="1" customWidth="1"/>
    <col min="9997" max="9997" width="13.7109375" style="16" customWidth="1"/>
    <col min="9998" max="10238" width="9.140625" style="16"/>
    <col min="10239" max="10239" width="12.85546875" style="16" customWidth="1"/>
    <col min="10240" max="10240" width="14.140625" style="16" bestFit="1" customWidth="1"/>
    <col min="10241" max="10241" width="13.85546875" style="16" bestFit="1" customWidth="1"/>
    <col min="10242" max="10242" width="12.7109375" style="16" bestFit="1" customWidth="1"/>
    <col min="10243" max="10243" width="16.140625" style="16" bestFit="1" customWidth="1"/>
    <col min="10244" max="10244" width="12.85546875" style="16" bestFit="1" customWidth="1"/>
    <col min="10245" max="10245" width="15.42578125" style="16" bestFit="1" customWidth="1"/>
    <col min="10246" max="10246" width="2.7109375" style="16" customWidth="1"/>
    <col min="10247" max="10248" width="15.42578125" style="16" bestFit="1" customWidth="1"/>
    <col min="10249" max="10249" width="12.7109375" style="16" bestFit="1" customWidth="1"/>
    <col min="10250" max="10250" width="12.85546875" style="16" bestFit="1" customWidth="1"/>
    <col min="10251" max="10251" width="11.42578125" style="16" bestFit="1" customWidth="1"/>
    <col min="10252" max="10252" width="15.42578125" style="16" bestFit="1" customWidth="1"/>
    <col min="10253" max="10253" width="13.7109375" style="16" customWidth="1"/>
    <col min="10254" max="10494" width="9.140625" style="16"/>
    <col min="10495" max="10495" width="12.85546875" style="16" customWidth="1"/>
    <col min="10496" max="10496" width="14.140625" style="16" bestFit="1" customWidth="1"/>
    <col min="10497" max="10497" width="13.85546875" style="16" bestFit="1" customWidth="1"/>
    <col min="10498" max="10498" width="12.7109375" style="16" bestFit="1" customWidth="1"/>
    <col min="10499" max="10499" width="16.140625" style="16" bestFit="1" customWidth="1"/>
    <col min="10500" max="10500" width="12.85546875" style="16" bestFit="1" customWidth="1"/>
    <col min="10501" max="10501" width="15.42578125" style="16" bestFit="1" customWidth="1"/>
    <col min="10502" max="10502" width="2.7109375" style="16" customWidth="1"/>
    <col min="10503" max="10504" width="15.42578125" style="16" bestFit="1" customWidth="1"/>
    <col min="10505" max="10505" width="12.7109375" style="16" bestFit="1" customWidth="1"/>
    <col min="10506" max="10506" width="12.85546875" style="16" bestFit="1" customWidth="1"/>
    <col min="10507" max="10507" width="11.42578125" style="16" bestFit="1" customWidth="1"/>
    <col min="10508" max="10508" width="15.42578125" style="16" bestFit="1" customWidth="1"/>
    <col min="10509" max="10509" width="13.7109375" style="16" customWidth="1"/>
    <col min="10510" max="10750" width="9.140625" style="16"/>
    <col min="10751" max="10751" width="12.85546875" style="16" customWidth="1"/>
    <col min="10752" max="10752" width="14.140625" style="16" bestFit="1" customWidth="1"/>
    <col min="10753" max="10753" width="13.85546875" style="16" bestFit="1" customWidth="1"/>
    <col min="10754" max="10754" width="12.7109375" style="16" bestFit="1" customWidth="1"/>
    <col min="10755" max="10755" width="16.140625" style="16" bestFit="1" customWidth="1"/>
    <col min="10756" max="10756" width="12.85546875" style="16" bestFit="1" customWidth="1"/>
    <col min="10757" max="10757" width="15.42578125" style="16" bestFit="1" customWidth="1"/>
    <col min="10758" max="10758" width="2.7109375" style="16" customWidth="1"/>
    <col min="10759" max="10760" width="15.42578125" style="16" bestFit="1" customWidth="1"/>
    <col min="10761" max="10761" width="12.7109375" style="16" bestFit="1" customWidth="1"/>
    <col min="10762" max="10762" width="12.85546875" style="16" bestFit="1" customWidth="1"/>
    <col min="10763" max="10763" width="11.42578125" style="16" bestFit="1" customWidth="1"/>
    <col min="10764" max="10764" width="15.42578125" style="16" bestFit="1" customWidth="1"/>
    <col min="10765" max="10765" width="13.7109375" style="16" customWidth="1"/>
    <col min="10766" max="11006" width="9.140625" style="16"/>
    <col min="11007" max="11007" width="12.85546875" style="16" customWidth="1"/>
    <col min="11008" max="11008" width="14.140625" style="16" bestFit="1" customWidth="1"/>
    <col min="11009" max="11009" width="13.85546875" style="16" bestFit="1" customWidth="1"/>
    <col min="11010" max="11010" width="12.7109375" style="16" bestFit="1" customWidth="1"/>
    <col min="11011" max="11011" width="16.140625" style="16" bestFit="1" customWidth="1"/>
    <col min="11012" max="11012" width="12.85546875" style="16" bestFit="1" customWidth="1"/>
    <col min="11013" max="11013" width="15.42578125" style="16" bestFit="1" customWidth="1"/>
    <col min="11014" max="11014" width="2.7109375" style="16" customWidth="1"/>
    <col min="11015" max="11016" width="15.42578125" style="16" bestFit="1" customWidth="1"/>
    <col min="11017" max="11017" width="12.7109375" style="16" bestFit="1" customWidth="1"/>
    <col min="11018" max="11018" width="12.85546875" style="16" bestFit="1" customWidth="1"/>
    <col min="11019" max="11019" width="11.42578125" style="16" bestFit="1" customWidth="1"/>
    <col min="11020" max="11020" width="15.42578125" style="16" bestFit="1" customWidth="1"/>
    <col min="11021" max="11021" width="13.7109375" style="16" customWidth="1"/>
    <col min="11022" max="11262" width="9.140625" style="16"/>
    <col min="11263" max="11263" width="12.85546875" style="16" customWidth="1"/>
    <col min="11264" max="11264" width="14.140625" style="16" bestFit="1" customWidth="1"/>
    <col min="11265" max="11265" width="13.85546875" style="16" bestFit="1" customWidth="1"/>
    <col min="11266" max="11266" width="12.7109375" style="16" bestFit="1" customWidth="1"/>
    <col min="11267" max="11267" width="16.140625" style="16" bestFit="1" customWidth="1"/>
    <col min="11268" max="11268" width="12.85546875" style="16" bestFit="1" customWidth="1"/>
    <col min="11269" max="11269" width="15.42578125" style="16" bestFit="1" customWidth="1"/>
    <col min="11270" max="11270" width="2.7109375" style="16" customWidth="1"/>
    <col min="11271" max="11272" width="15.42578125" style="16" bestFit="1" customWidth="1"/>
    <col min="11273" max="11273" width="12.7109375" style="16" bestFit="1" customWidth="1"/>
    <col min="11274" max="11274" width="12.85546875" style="16" bestFit="1" customWidth="1"/>
    <col min="11275" max="11275" width="11.42578125" style="16" bestFit="1" customWidth="1"/>
    <col min="11276" max="11276" width="15.42578125" style="16" bestFit="1" customWidth="1"/>
    <col min="11277" max="11277" width="13.7109375" style="16" customWidth="1"/>
    <col min="11278" max="11518" width="9.140625" style="16"/>
    <col min="11519" max="11519" width="12.85546875" style="16" customWidth="1"/>
    <col min="11520" max="11520" width="14.140625" style="16" bestFit="1" customWidth="1"/>
    <col min="11521" max="11521" width="13.85546875" style="16" bestFit="1" customWidth="1"/>
    <col min="11522" max="11522" width="12.7109375" style="16" bestFit="1" customWidth="1"/>
    <col min="11523" max="11523" width="16.140625" style="16" bestFit="1" customWidth="1"/>
    <col min="11524" max="11524" width="12.85546875" style="16" bestFit="1" customWidth="1"/>
    <col min="11525" max="11525" width="15.42578125" style="16" bestFit="1" customWidth="1"/>
    <col min="11526" max="11526" width="2.7109375" style="16" customWidth="1"/>
    <col min="11527" max="11528" width="15.42578125" style="16" bestFit="1" customWidth="1"/>
    <col min="11529" max="11529" width="12.7109375" style="16" bestFit="1" customWidth="1"/>
    <col min="11530" max="11530" width="12.85546875" style="16" bestFit="1" customWidth="1"/>
    <col min="11531" max="11531" width="11.42578125" style="16" bestFit="1" customWidth="1"/>
    <col min="11532" max="11532" width="15.42578125" style="16" bestFit="1" customWidth="1"/>
    <col min="11533" max="11533" width="13.7109375" style="16" customWidth="1"/>
    <col min="11534" max="11774" width="9.140625" style="16"/>
    <col min="11775" max="11775" width="12.85546875" style="16" customWidth="1"/>
    <col min="11776" max="11776" width="14.140625" style="16" bestFit="1" customWidth="1"/>
    <col min="11777" max="11777" width="13.85546875" style="16" bestFit="1" customWidth="1"/>
    <col min="11778" max="11778" width="12.7109375" style="16" bestFit="1" customWidth="1"/>
    <col min="11779" max="11779" width="16.140625" style="16" bestFit="1" customWidth="1"/>
    <col min="11780" max="11780" width="12.85546875" style="16" bestFit="1" customWidth="1"/>
    <col min="11781" max="11781" width="15.42578125" style="16" bestFit="1" customWidth="1"/>
    <col min="11782" max="11782" width="2.7109375" style="16" customWidth="1"/>
    <col min="11783" max="11784" width="15.42578125" style="16" bestFit="1" customWidth="1"/>
    <col min="11785" max="11785" width="12.7109375" style="16" bestFit="1" customWidth="1"/>
    <col min="11786" max="11786" width="12.85546875" style="16" bestFit="1" customWidth="1"/>
    <col min="11787" max="11787" width="11.42578125" style="16" bestFit="1" customWidth="1"/>
    <col min="11788" max="11788" width="15.42578125" style="16" bestFit="1" customWidth="1"/>
    <col min="11789" max="11789" width="13.7109375" style="16" customWidth="1"/>
    <col min="11790" max="12030" width="9.140625" style="16"/>
    <col min="12031" max="12031" width="12.85546875" style="16" customWidth="1"/>
    <col min="12032" max="12032" width="14.140625" style="16" bestFit="1" customWidth="1"/>
    <col min="12033" max="12033" width="13.85546875" style="16" bestFit="1" customWidth="1"/>
    <col min="12034" max="12034" width="12.7109375" style="16" bestFit="1" customWidth="1"/>
    <col min="12035" max="12035" width="16.140625" style="16" bestFit="1" customWidth="1"/>
    <col min="12036" max="12036" width="12.85546875" style="16" bestFit="1" customWidth="1"/>
    <col min="12037" max="12037" width="15.42578125" style="16" bestFit="1" customWidth="1"/>
    <col min="12038" max="12038" width="2.7109375" style="16" customWidth="1"/>
    <col min="12039" max="12040" width="15.42578125" style="16" bestFit="1" customWidth="1"/>
    <col min="12041" max="12041" width="12.7109375" style="16" bestFit="1" customWidth="1"/>
    <col min="12042" max="12042" width="12.85546875" style="16" bestFit="1" customWidth="1"/>
    <col min="12043" max="12043" width="11.42578125" style="16" bestFit="1" customWidth="1"/>
    <col min="12044" max="12044" width="15.42578125" style="16" bestFit="1" customWidth="1"/>
    <col min="12045" max="12045" width="13.7109375" style="16" customWidth="1"/>
    <col min="12046" max="12286" width="9.140625" style="16"/>
    <col min="12287" max="12287" width="12.85546875" style="16" customWidth="1"/>
    <col min="12288" max="12288" width="14.140625" style="16" bestFit="1" customWidth="1"/>
    <col min="12289" max="12289" width="13.85546875" style="16" bestFit="1" customWidth="1"/>
    <col min="12290" max="12290" width="12.7109375" style="16" bestFit="1" customWidth="1"/>
    <col min="12291" max="12291" width="16.140625" style="16" bestFit="1" customWidth="1"/>
    <col min="12292" max="12292" width="12.85546875" style="16" bestFit="1" customWidth="1"/>
    <col min="12293" max="12293" width="15.42578125" style="16" bestFit="1" customWidth="1"/>
    <col min="12294" max="12294" width="2.7109375" style="16" customWidth="1"/>
    <col min="12295" max="12296" width="15.42578125" style="16" bestFit="1" customWidth="1"/>
    <col min="12297" max="12297" width="12.7109375" style="16" bestFit="1" customWidth="1"/>
    <col min="12298" max="12298" width="12.85546875" style="16" bestFit="1" customWidth="1"/>
    <col min="12299" max="12299" width="11.42578125" style="16" bestFit="1" customWidth="1"/>
    <col min="12300" max="12300" width="15.42578125" style="16" bestFit="1" customWidth="1"/>
    <col min="12301" max="12301" width="13.7109375" style="16" customWidth="1"/>
    <col min="12302" max="12542" width="9.140625" style="16"/>
    <col min="12543" max="12543" width="12.85546875" style="16" customWidth="1"/>
    <col min="12544" max="12544" width="14.140625" style="16" bestFit="1" customWidth="1"/>
    <col min="12545" max="12545" width="13.85546875" style="16" bestFit="1" customWidth="1"/>
    <col min="12546" max="12546" width="12.7109375" style="16" bestFit="1" customWidth="1"/>
    <col min="12547" max="12547" width="16.140625" style="16" bestFit="1" customWidth="1"/>
    <col min="12548" max="12548" width="12.85546875" style="16" bestFit="1" customWidth="1"/>
    <col min="12549" max="12549" width="15.42578125" style="16" bestFit="1" customWidth="1"/>
    <col min="12550" max="12550" width="2.7109375" style="16" customWidth="1"/>
    <col min="12551" max="12552" width="15.42578125" style="16" bestFit="1" customWidth="1"/>
    <col min="12553" max="12553" width="12.7109375" style="16" bestFit="1" customWidth="1"/>
    <col min="12554" max="12554" width="12.85546875" style="16" bestFit="1" customWidth="1"/>
    <col min="12555" max="12555" width="11.42578125" style="16" bestFit="1" customWidth="1"/>
    <col min="12556" max="12556" width="15.42578125" style="16" bestFit="1" customWidth="1"/>
    <col min="12557" max="12557" width="13.7109375" style="16" customWidth="1"/>
    <col min="12558" max="12798" width="9.140625" style="16"/>
    <col min="12799" max="12799" width="12.85546875" style="16" customWidth="1"/>
    <col min="12800" max="12800" width="14.140625" style="16" bestFit="1" customWidth="1"/>
    <col min="12801" max="12801" width="13.85546875" style="16" bestFit="1" customWidth="1"/>
    <col min="12802" max="12802" width="12.7109375" style="16" bestFit="1" customWidth="1"/>
    <col min="12803" max="12803" width="16.140625" style="16" bestFit="1" customWidth="1"/>
    <col min="12804" max="12804" width="12.85546875" style="16" bestFit="1" customWidth="1"/>
    <col min="12805" max="12805" width="15.42578125" style="16" bestFit="1" customWidth="1"/>
    <col min="12806" max="12806" width="2.7109375" style="16" customWidth="1"/>
    <col min="12807" max="12808" width="15.42578125" style="16" bestFit="1" customWidth="1"/>
    <col min="12809" max="12809" width="12.7109375" style="16" bestFit="1" customWidth="1"/>
    <col min="12810" max="12810" width="12.85546875" style="16" bestFit="1" customWidth="1"/>
    <col min="12811" max="12811" width="11.42578125" style="16" bestFit="1" customWidth="1"/>
    <col min="12812" max="12812" width="15.42578125" style="16" bestFit="1" customWidth="1"/>
    <col min="12813" max="12813" width="13.7109375" style="16" customWidth="1"/>
    <col min="12814" max="13054" width="9.140625" style="16"/>
    <col min="13055" max="13055" width="12.85546875" style="16" customWidth="1"/>
    <col min="13056" max="13056" width="14.140625" style="16" bestFit="1" customWidth="1"/>
    <col min="13057" max="13057" width="13.85546875" style="16" bestFit="1" customWidth="1"/>
    <col min="13058" max="13058" width="12.7109375" style="16" bestFit="1" customWidth="1"/>
    <col min="13059" max="13059" width="16.140625" style="16" bestFit="1" customWidth="1"/>
    <col min="13060" max="13060" width="12.85546875" style="16" bestFit="1" customWidth="1"/>
    <col min="13061" max="13061" width="15.42578125" style="16" bestFit="1" customWidth="1"/>
    <col min="13062" max="13062" width="2.7109375" style="16" customWidth="1"/>
    <col min="13063" max="13064" width="15.42578125" style="16" bestFit="1" customWidth="1"/>
    <col min="13065" max="13065" width="12.7109375" style="16" bestFit="1" customWidth="1"/>
    <col min="13066" max="13066" width="12.85546875" style="16" bestFit="1" customWidth="1"/>
    <col min="13067" max="13067" width="11.42578125" style="16" bestFit="1" customWidth="1"/>
    <col min="13068" max="13068" width="15.42578125" style="16" bestFit="1" customWidth="1"/>
    <col min="13069" max="13069" width="13.7109375" style="16" customWidth="1"/>
    <col min="13070" max="13310" width="9.140625" style="16"/>
    <col min="13311" max="13311" width="12.85546875" style="16" customWidth="1"/>
    <col min="13312" max="13312" width="14.140625" style="16" bestFit="1" customWidth="1"/>
    <col min="13313" max="13313" width="13.85546875" style="16" bestFit="1" customWidth="1"/>
    <col min="13314" max="13314" width="12.7109375" style="16" bestFit="1" customWidth="1"/>
    <col min="13315" max="13315" width="16.140625" style="16" bestFit="1" customWidth="1"/>
    <col min="13316" max="13316" width="12.85546875" style="16" bestFit="1" customWidth="1"/>
    <col min="13317" max="13317" width="15.42578125" style="16" bestFit="1" customWidth="1"/>
    <col min="13318" max="13318" width="2.7109375" style="16" customWidth="1"/>
    <col min="13319" max="13320" width="15.42578125" style="16" bestFit="1" customWidth="1"/>
    <col min="13321" max="13321" width="12.7109375" style="16" bestFit="1" customWidth="1"/>
    <col min="13322" max="13322" width="12.85546875" style="16" bestFit="1" customWidth="1"/>
    <col min="13323" max="13323" width="11.42578125" style="16" bestFit="1" customWidth="1"/>
    <col min="13324" max="13324" width="15.42578125" style="16" bestFit="1" customWidth="1"/>
    <col min="13325" max="13325" width="13.7109375" style="16" customWidth="1"/>
    <col min="13326" max="13566" width="9.140625" style="16"/>
    <col min="13567" max="13567" width="12.85546875" style="16" customWidth="1"/>
    <col min="13568" max="13568" width="14.140625" style="16" bestFit="1" customWidth="1"/>
    <col min="13569" max="13569" width="13.85546875" style="16" bestFit="1" customWidth="1"/>
    <col min="13570" max="13570" width="12.7109375" style="16" bestFit="1" customWidth="1"/>
    <col min="13571" max="13571" width="16.140625" style="16" bestFit="1" customWidth="1"/>
    <col min="13572" max="13572" width="12.85546875" style="16" bestFit="1" customWidth="1"/>
    <col min="13573" max="13573" width="15.42578125" style="16" bestFit="1" customWidth="1"/>
    <col min="13574" max="13574" width="2.7109375" style="16" customWidth="1"/>
    <col min="13575" max="13576" width="15.42578125" style="16" bestFit="1" customWidth="1"/>
    <col min="13577" max="13577" width="12.7109375" style="16" bestFit="1" customWidth="1"/>
    <col min="13578" max="13578" width="12.85546875" style="16" bestFit="1" customWidth="1"/>
    <col min="13579" max="13579" width="11.42578125" style="16" bestFit="1" customWidth="1"/>
    <col min="13580" max="13580" width="15.42578125" style="16" bestFit="1" customWidth="1"/>
    <col min="13581" max="13581" width="13.7109375" style="16" customWidth="1"/>
    <col min="13582" max="13822" width="9.140625" style="16"/>
    <col min="13823" max="13823" width="12.85546875" style="16" customWidth="1"/>
    <col min="13824" max="13824" width="14.140625" style="16" bestFit="1" customWidth="1"/>
    <col min="13825" max="13825" width="13.85546875" style="16" bestFit="1" customWidth="1"/>
    <col min="13826" max="13826" width="12.7109375" style="16" bestFit="1" customWidth="1"/>
    <col min="13827" max="13827" width="16.140625" style="16" bestFit="1" customWidth="1"/>
    <col min="13828" max="13828" width="12.85546875" style="16" bestFit="1" customWidth="1"/>
    <col min="13829" max="13829" width="15.42578125" style="16" bestFit="1" customWidth="1"/>
    <col min="13830" max="13830" width="2.7109375" style="16" customWidth="1"/>
    <col min="13831" max="13832" width="15.42578125" style="16" bestFit="1" customWidth="1"/>
    <col min="13833" max="13833" width="12.7109375" style="16" bestFit="1" customWidth="1"/>
    <col min="13834" max="13834" width="12.85546875" style="16" bestFit="1" customWidth="1"/>
    <col min="13835" max="13835" width="11.42578125" style="16" bestFit="1" customWidth="1"/>
    <col min="13836" max="13836" width="15.42578125" style="16" bestFit="1" customWidth="1"/>
    <col min="13837" max="13837" width="13.7109375" style="16" customWidth="1"/>
    <col min="13838" max="14078" width="9.140625" style="16"/>
    <col min="14079" max="14079" width="12.85546875" style="16" customWidth="1"/>
    <col min="14080" max="14080" width="14.140625" style="16" bestFit="1" customWidth="1"/>
    <col min="14081" max="14081" width="13.85546875" style="16" bestFit="1" customWidth="1"/>
    <col min="14082" max="14082" width="12.7109375" style="16" bestFit="1" customWidth="1"/>
    <col min="14083" max="14083" width="16.140625" style="16" bestFit="1" customWidth="1"/>
    <col min="14084" max="14084" width="12.85546875" style="16" bestFit="1" customWidth="1"/>
    <col min="14085" max="14085" width="15.42578125" style="16" bestFit="1" customWidth="1"/>
    <col min="14086" max="14086" width="2.7109375" style="16" customWidth="1"/>
    <col min="14087" max="14088" width="15.42578125" style="16" bestFit="1" customWidth="1"/>
    <col min="14089" max="14089" width="12.7109375" style="16" bestFit="1" customWidth="1"/>
    <col min="14090" max="14090" width="12.85546875" style="16" bestFit="1" customWidth="1"/>
    <col min="14091" max="14091" width="11.42578125" style="16" bestFit="1" customWidth="1"/>
    <col min="14092" max="14092" width="15.42578125" style="16" bestFit="1" customWidth="1"/>
    <col min="14093" max="14093" width="13.7109375" style="16" customWidth="1"/>
    <col min="14094" max="14334" width="9.140625" style="16"/>
    <col min="14335" max="14335" width="12.85546875" style="16" customWidth="1"/>
    <col min="14336" max="14336" width="14.140625" style="16" bestFit="1" customWidth="1"/>
    <col min="14337" max="14337" width="13.85546875" style="16" bestFit="1" customWidth="1"/>
    <col min="14338" max="14338" width="12.7109375" style="16" bestFit="1" customWidth="1"/>
    <col min="14339" max="14339" width="16.140625" style="16" bestFit="1" customWidth="1"/>
    <col min="14340" max="14340" width="12.85546875" style="16" bestFit="1" customWidth="1"/>
    <col min="14341" max="14341" width="15.42578125" style="16" bestFit="1" customWidth="1"/>
    <col min="14342" max="14342" width="2.7109375" style="16" customWidth="1"/>
    <col min="14343" max="14344" width="15.42578125" style="16" bestFit="1" customWidth="1"/>
    <col min="14345" max="14345" width="12.7109375" style="16" bestFit="1" customWidth="1"/>
    <col min="14346" max="14346" width="12.85546875" style="16" bestFit="1" customWidth="1"/>
    <col min="14347" max="14347" width="11.42578125" style="16" bestFit="1" customWidth="1"/>
    <col min="14348" max="14348" width="15.42578125" style="16" bestFit="1" customWidth="1"/>
    <col min="14349" max="14349" width="13.7109375" style="16" customWidth="1"/>
    <col min="14350" max="14590" width="9.140625" style="16"/>
    <col min="14591" max="14591" width="12.85546875" style="16" customWidth="1"/>
    <col min="14592" max="14592" width="14.140625" style="16" bestFit="1" customWidth="1"/>
    <col min="14593" max="14593" width="13.85546875" style="16" bestFit="1" customWidth="1"/>
    <col min="14594" max="14594" width="12.7109375" style="16" bestFit="1" customWidth="1"/>
    <col min="14595" max="14595" width="16.140625" style="16" bestFit="1" customWidth="1"/>
    <col min="14596" max="14596" width="12.85546875" style="16" bestFit="1" customWidth="1"/>
    <col min="14597" max="14597" width="15.42578125" style="16" bestFit="1" customWidth="1"/>
    <col min="14598" max="14598" width="2.7109375" style="16" customWidth="1"/>
    <col min="14599" max="14600" width="15.42578125" style="16" bestFit="1" customWidth="1"/>
    <col min="14601" max="14601" width="12.7109375" style="16" bestFit="1" customWidth="1"/>
    <col min="14602" max="14602" width="12.85546875" style="16" bestFit="1" customWidth="1"/>
    <col min="14603" max="14603" width="11.42578125" style="16" bestFit="1" customWidth="1"/>
    <col min="14604" max="14604" width="15.42578125" style="16" bestFit="1" customWidth="1"/>
    <col min="14605" max="14605" width="13.7109375" style="16" customWidth="1"/>
    <col min="14606" max="14846" width="9.140625" style="16"/>
    <col min="14847" max="14847" width="12.85546875" style="16" customWidth="1"/>
    <col min="14848" max="14848" width="14.140625" style="16" bestFit="1" customWidth="1"/>
    <col min="14849" max="14849" width="13.85546875" style="16" bestFit="1" customWidth="1"/>
    <col min="14850" max="14850" width="12.7109375" style="16" bestFit="1" customWidth="1"/>
    <col min="14851" max="14851" width="16.140625" style="16" bestFit="1" customWidth="1"/>
    <col min="14852" max="14852" width="12.85546875" style="16" bestFit="1" customWidth="1"/>
    <col min="14853" max="14853" width="15.42578125" style="16" bestFit="1" customWidth="1"/>
    <col min="14854" max="14854" width="2.7109375" style="16" customWidth="1"/>
    <col min="14855" max="14856" width="15.42578125" style="16" bestFit="1" customWidth="1"/>
    <col min="14857" max="14857" width="12.7109375" style="16" bestFit="1" customWidth="1"/>
    <col min="14858" max="14858" width="12.85546875" style="16" bestFit="1" customWidth="1"/>
    <col min="14859" max="14859" width="11.42578125" style="16" bestFit="1" customWidth="1"/>
    <col min="14860" max="14860" width="15.42578125" style="16" bestFit="1" customWidth="1"/>
    <col min="14861" max="14861" width="13.7109375" style="16" customWidth="1"/>
    <col min="14862" max="15102" width="9.140625" style="16"/>
    <col min="15103" max="15103" width="12.85546875" style="16" customWidth="1"/>
    <col min="15104" max="15104" width="14.140625" style="16" bestFit="1" customWidth="1"/>
    <col min="15105" max="15105" width="13.85546875" style="16" bestFit="1" customWidth="1"/>
    <col min="15106" max="15106" width="12.7109375" style="16" bestFit="1" customWidth="1"/>
    <col min="15107" max="15107" width="16.140625" style="16" bestFit="1" customWidth="1"/>
    <col min="15108" max="15108" width="12.85546875" style="16" bestFit="1" customWidth="1"/>
    <col min="15109" max="15109" width="15.42578125" style="16" bestFit="1" customWidth="1"/>
    <col min="15110" max="15110" width="2.7109375" style="16" customWidth="1"/>
    <col min="15111" max="15112" width="15.42578125" style="16" bestFit="1" customWidth="1"/>
    <col min="15113" max="15113" width="12.7109375" style="16" bestFit="1" customWidth="1"/>
    <col min="15114" max="15114" width="12.85546875" style="16" bestFit="1" customWidth="1"/>
    <col min="15115" max="15115" width="11.42578125" style="16" bestFit="1" customWidth="1"/>
    <col min="15116" max="15116" width="15.42578125" style="16" bestFit="1" customWidth="1"/>
    <col min="15117" max="15117" width="13.7109375" style="16" customWidth="1"/>
    <col min="15118" max="15358" width="9.140625" style="16"/>
    <col min="15359" max="15359" width="12.85546875" style="16" customWidth="1"/>
    <col min="15360" max="15360" width="14.140625" style="16" bestFit="1" customWidth="1"/>
    <col min="15361" max="15361" width="13.85546875" style="16" bestFit="1" customWidth="1"/>
    <col min="15362" max="15362" width="12.7109375" style="16" bestFit="1" customWidth="1"/>
    <col min="15363" max="15363" width="16.140625" style="16" bestFit="1" customWidth="1"/>
    <col min="15364" max="15364" width="12.85546875" style="16" bestFit="1" customWidth="1"/>
    <col min="15365" max="15365" width="15.42578125" style="16" bestFit="1" customWidth="1"/>
    <col min="15366" max="15366" width="2.7109375" style="16" customWidth="1"/>
    <col min="15367" max="15368" width="15.42578125" style="16" bestFit="1" customWidth="1"/>
    <col min="15369" max="15369" width="12.7109375" style="16" bestFit="1" customWidth="1"/>
    <col min="15370" max="15370" width="12.85546875" style="16" bestFit="1" customWidth="1"/>
    <col min="15371" max="15371" width="11.42578125" style="16" bestFit="1" customWidth="1"/>
    <col min="15372" max="15372" width="15.42578125" style="16" bestFit="1" customWidth="1"/>
    <col min="15373" max="15373" width="13.7109375" style="16" customWidth="1"/>
    <col min="15374" max="15614" width="9.140625" style="16"/>
    <col min="15615" max="15615" width="12.85546875" style="16" customWidth="1"/>
    <col min="15616" max="15616" width="14.140625" style="16" bestFit="1" customWidth="1"/>
    <col min="15617" max="15617" width="13.85546875" style="16" bestFit="1" customWidth="1"/>
    <col min="15618" max="15618" width="12.7109375" style="16" bestFit="1" customWidth="1"/>
    <col min="15619" max="15619" width="16.140625" style="16" bestFit="1" customWidth="1"/>
    <col min="15620" max="15620" width="12.85546875" style="16" bestFit="1" customWidth="1"/>
    <col min="15621" max="15621" width="15.42578125" style="16" bestFit="1" customWidth="1"/>
    <col min="15622" max="15622" width="2.7109375" style="16" customWidth="1"/>
    <col min="15623" max="15624" width="15.42578125" style="16" bestFit="1" customWidth="1"/>
    <col min="15625" max="15625" width="12.7109375" style="16" bestFit="1" customWidth="1"/>
    <col min="15626" max="15626" width="12.85546875" style="16" bestFit="1" customWidth="1"/>
    <col min="15627" max="15627" width="11.42578125" style="16" bestFit="1" customWidth="1"/>
    <col min="15628" max="15628" width="15.42578125" style="16" bestFit="1" customWidth="1"/>
    <col min="15629" max="15629" width="13.7109375" style="16" customWidth="1"/>
    <col min="15630" max="15870" width="9.140625" style="16"/>
    <col min="15871" max="15871" width="12.85546875" style="16" customWidth="1"/>
    <col min="15872" max="15872" width="14.140625" style="16" bestFit="1" customWidth="1"/>
    <col min="15873" max="15873" width="13.85546875" style="16" bestFit="1" customWidth="1"/>
    <col min="15874" max="15874" width="12.7109375" style="16" bestFit="1" customWidth="1"/>
    <col min="15875" max="15875" width="16.140625" style="16" bestFit="1" customWidth="1"/>
    <col min="15876" max="15876" width="12.85546875" style="16" bestFit="1" customWidth="1"/>
    <col min="15877" max="15877" width="15.42578125" style="16" bestFit="1" customWidth="1"/>
    <col min="15878" max="15878" width="2.7109375" style="16" customWidth="1"/>
    <col min="15879" max="15880" width="15.42578125" style="16" bestFit="1" customWidth="1"/>
    <col min="15881" max="15881" width="12.7109375" style="16" bestFit="1" customWidth="1"/>
    <col min="15882" max="15882" width="12.85546875" style="16" bestFit="1" customWidth="1"/>
    <col min="15883" max="15883" width="11.42578125" style="16" bestFit="1" customWidth="1"/>
    <col min="15884" max="15884" width="15.42578125" style="16" bestFit="1" customWidth="1"/>
    <col min="15885" max="15885" width="13.7109375" style="16" customWidth="1"/>
    <col min="15886" max="16126" width="9.140625" style="16"/>
    <col min="16127" max="16127" width="12.85546875" style="16" customWidth="1"/>
    <col min="16128" max="16128" width="14.140625" style="16" bestFit="1" customWidth="1"/>
    <col min="16129" max="16129" width="13.85546875" style="16" bestFit="1" customWidth="1"/>
    <col min="16130" max="16130" width="12.7109375" style="16" bestFit="1" customWidth="1"/>
    <col min="16131" max="16131" width="16.140625" style="16" bestFit="1" customWidth="1"/>
    <col min="16132" max="16132" width="12.85546875" style="16" bestFit="1" customWidth="1"/>
    <col min="16133" max="16133" width="15.42578125" style="16" bestFit="1" customWidth="1"/>
    <col min="16134" max="16134" width="2.7109375" style="16" customWidth="1"/>
    <col min="16135" max="16136" width="15.42578125" style="16" bestFit="1" customWidth="1"/>
    <col min="16137" max="16137" width="12.7109375" style="16" bestFit="1" customWidth="1"/>
    <col min="16138" max="16138" width="12.85546875" style="16" bestFit="1" customWidth="1"/>
    <col min="16139" max="16139" width="11.42578125" style="16" bestFit="1" customWidth="1"/>
    <col min="16140" max="16140" width="15.42578125" style="16" bestFit="1" customWidth="1"/>
    <col min="16141" max="16141" width="13.7109375" style="16" customWidth="1"/>
    <col min="16142" max="16384" width="9.140625" style="16"/>
  </cols>
  <sheetData>
    <row r="1" spans="1:13" ht="24.95" customHeight="1">
      <c r="A1" s="352" t="s">
        <v>302</v>
      </c>
      <c r="B1" s="352"/>
    </row>
    <row r="2" spans="1:13" s="80" customFormat="1" ht="24.95" customHeight="1">
      <c r="A2" s="349" t="s">
        <v>294</v>
      </c>
      <c r="B2" s="349"/>
      <c r="C2" s="349"/>
      <c r="D2" s="349"/>
      <c r="E2" s="349"/>
      <c r="F2" s="349"/>
      <c r="G2" s="349"/>
      <c r="H2" s="358" t="s">
        <v>324</v>
      </c>
      <c r="I2" s="358"/>
      <c r="J2" s="358"/>
      <c r="K2" s="358"/>
      <c r="L2" s="358"/>
      <c r="M2" s="358"/>
    </row>
    <row r="3" spans="1:13" s="87" customFormat="1" ht="23.1" customHeight="1">
      <c r="A3" s="85"/>
      <c r="B3" s="85"/>
      <c r="C3" s="85"/>
      <c r="D3" s="85"/>
      <c r="E3" s="85"/>
      <c r="F3" s="85"/>
      <c r="G3" s="85"/>
      <c r="H3" s="360"/>
      <c r="I3" s="360"/>
      <c r="J3" s="360"/>
      <c r="K3" s="360"/>
      <c r="L3" s="360"/>
      <c r="M3" s="360"/>
    </row>
    <row r="4" spans="1:13" s="3" customFormat="1" ht="15" customHeight="1" thickBot="1">
      <c r="A4" s="21" t="s">
        <v>310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 t="s">
        <v>311</v>
      </c>
    </row>
    <row r="5" spans="1:13" s="5" customFormat="1" ht="18" customHeight="1">
      <c r="A5" s="126" t="s">
        <v>313</v>
      </c>
      <c r="B5" s="126" t="s">
        <v>19</v>
      </c>
      <c r="C5" s="126" t="s">
        <v>301</v>
      </c>
      <c r="D5" s="126" t="s">
        <v>20</v>
      </c>
      <c r="E5" s="126" t="s">
        <v>21</v>
      </c>
      <c r="F5" s="126" t="s">
        <v>22</v>
      </c>
      <c r="G5" s="129" t="s">
        <v>230</v>
      </c>
      <c r="H5" s="126" t="s">
        <v>23</v>
      </c>
      <c r="I5" s="126" t="s">
        <v>231</v>
      </c>
      <c r="J5" s="126" t="s">
        <v>24</v>
      </c>
      <c r="K5" s="126" t="s">
        <v>25</v>
      </c>
      <c r="L5" s="126" t="s">
        <v>26</v>
      </c>
      <c r="M5" s="127" t="s">
        <v>232</v>
      </c>
    </row>
    <row r="6" spans="1:13" s="5" customFormat="1" ht="18" customHeight="1">
      <c r="A6" s="6"/>
      <c r="B6" s="76"/>
      <c r="C6" s="76"/>
      <c r="D6" s="76"/>
      <c r="E6" s="76"/>
      <c r="F6" s="11" t="s">
        <v>233</v>
      </c>
      <c r="G6" s="31" t="s">
        <v>27</v>
      </c>
      <c r="H6" s="6" t="s">
        <v>28</v>
      </c>
      <c r="I6" s="11" t="s">
        <v>29</v>
      </c>
      <c r="J6" s="11" t="s">
        <v>30</v>
      </c>
      <c r="K6" s="11"/>
      <c r="L6" s="11" t="s">
        <v>234</v>
      </c>
      <c r="M6" s="31" t="s">
        <v>31</v>
      </c>
    </row>
    <row r="7" spans="1:13" s="5" customFormat="1" ht="18" customHeight="1">
      <c r="A7" s="6"/>
      <c r="B7" s="191" t="s">
        <v>32</v>
      </c>
      <c r="C7" s="191" t="s">
        <v>235</v>
      </c>
      <c r="D7" s="191" t="s">
        <v>33</v>
      </c>
      <c r="E7" s="191" t="s">
        <v>34</v>
      </c>
      <c r="F7" s="191" t="s">
        <v>35</v>
      </c>
      <c r="G7" s="192" t="s">
        <v>236</v>
      </c>
      <c r="H7" s="191" t="s">
        <v>36</v>
      </c>
      <c r="I7" s="191" t="s">
        <v>237</v>
      </c>
      <c r="J7" s="191" t="s">
        <v>37</v>
      </c>
      <c r="K7" s="191" t="s">
        <v>38</v>
      </c>
      <c r="L7" s="191" t="s">
        <v>238</v>
      </c>
      <c r="M7" s="4"/>
    </row>
    <row r="8" spans="1:13" s="5" customFormat="1" ht="24.95" customHeight="1">
      <c r="A8" s="79" t="s">
        <v>312</v>
      </c>
      <c r="B8" s="193" t="s">
        <v>239</v>
      </c>
      <c r="C8" s="193" t="s">
        <v>40</v>
      </c>
      <c r="D8" s="193" t="s">
        <v>240</v>
      </c>
      <c r="E8" s="193" t="s">
        <v>241</v>
      </c>
      <c r="F8" s="194" t="s">
        <v>41</v>
      </c>
      <c r="G8" s="195" t="s">
        <v>42</v>
      </c>
      <c r="H8" s="194" t="s">
        <v>43</v>
      </c>
      <c r="I8" s="194" t="s">
        <v>44</v>
      </c>
      <c r="J8" s="194" t="s">
        <v>45</v>
      </c>
      <c r="K8" s="194" t="s">
        <v>46</v>
      </c>
      <c r="L8" s="194" t="s">
        <v>47</v>
      </c>
      <c r="M8" s="117" t="s">
        <v>39</v>
      </c>
    </row>
    <row r="9" spans="1:13" s="13" customFormat="1" ht="20.100000000000001" customHeight="1">
      <c r="A9" s="136">
        <v>2016</v>
      </c>
      <c r="B9" s="198">
        <v>9937</v>
      </c>
      <c r="C9" s="198">
        <v>2910</v>
      </c>
      <c r="D9" s="198">
        <v>2273</v>
      </c>
      <c r="E9" s="198">
        <v>6612</v>
      </c>
      <c r="F9" s="198">
        <v>6</v>
      </c>
      <c r="G9" s="198">
        <v>462</v>
      </c>
      <c r="H9" s="198">
        <v>1672</v>
      </c>
      <c r="I9" s="198">
        <v>770</v>
      </c>
      <c r="J9" s="198">
        <v>978</v>
      </c>
      <c r="K9" s="198">
        <v>121</v>
      </c>
      <c r="L9" s="198">
        <v>1153</v>
      </c>
      <c r="M9" s="198">
        <v>1998</v>
      </c>
    </row>
    <row r="10" spans="1:13" s="13" customFormat="1" ht="20.100000000000001" customHeight="1">
      <c r="A10" s="136">
        <v>2017</v>
      </c>
      <c r="B10" s="198">
        <v>15907</v>
      </c>
      <c r="C10" s="198">
        <v>3917</v>
      </c>
      <c r="D10" s="198">
        <v>2767</v>
      </c>
      <c r="E10" s="198">
        <v>6126</v>
      </c>
      <c r="F10" s="198">
        <v>149</v>
      </c>
      <c r="G10" s="198">
        <v>2785</v>
      </c>
      <c r="H10" s="198">
        <v>1774</v>
      </c>
      <c r="I10" s="198">
        <v>878</v>
      </c>
      <c r="J10" s="198">
        <v>1057</v>
      </c>
      <c r="K10" s="198">
        <v>0</v>
      </c>
      <c r="L10" s="198">
        <v>1138</v>
      </c>
      <c r="M10" s="198">
        <v>1207</v>
      </c>
    </row>
    <row r="11" spans="1:13" s="14" customFormat="1" ht="20.100000000000001" customHeight="1">
      <c r="A11" s="196">
        <v>2018</v>
      </c>
      <c r="B11" s="199">
        <v>15410</v>
      </c>
      <c r="C11" s="200">
        <v>5502</v>
      </c>
      <c r="D11" s="200">
        <v>3231</v>
      </c>
      <c r="E11" s="200">
        <v>6311</v>
      </c>
      <c r="F11" s="200">
        <v>152</v>
      </c>
      <c r="G11" s="200">
        <v>4636</v>
      </c>
      <c r="H11" s="200">
        <v>2533</v>
      </c>
      <c r="I11" s="200">
        <v>971</v>
      </c>
      <c r="J11" s="200">
        <v>1151</v>
      </c>
      <c r="K11" s="201">
        <v>3</v>
      </c>
      <c r="L11" s="200">
        <v>1134</v>
      </c>
      <c r="M11" s="202">
        <v>540</v>
      </c>
    </row>
    <row r="12" spans="1:13" s="14" customFormat="1" ht="20.100000000000001" customHeight="1">
      <c r="A12" s="196">
        <v>2019</v>
      </c>
      <c r="B12" s="199">
        <v>15100</v>
      </c>
      <c r="C12" s="200">
        <v>5834</v>
      </c>
      <c r="D12" s="200">
        <v>4336</v>
      </c>
      <c r="E12" s="200">
        <v>9444</v>
      </c>
      <c r="F12" s="200">
        <v>163</v>
      </c>
      <c r="G12" s="200">
        <v>5151</v>
      </c>
      <c r="H12" s="200">
        <v>2324</v>
      </c>
      <c r="I12" s="200">
        <v>334</v>
      </c>
      <c r="J12" s="200">
        <v>1045</v>
      </c>
      <c r="K12" s="201">
        <v>16</v>
      </c>
      <c r="L12" s="200">
        <v>1186</v>
      </c>
      <c r="M12" s="202">
        <v>1071</v>
      </c>
    </row>
    <row r="13" spans="1:13" s="14" customFormat="1" ht="20.100000000000001" customHeight="1">
      <c r="A13" s="196">
        <v>2020</v>
      </c>
      <c r="B13" s="199">
        <v>13837</v>
      </c>
      <c r="C13" s="200">
        <v>4838</v>
      </c>
      <c r="D13" s="200">
        <v>4234</v>
      </c>
      <c r="E13" s="200">
        <v>10386</v>
      </c>
      <c r="F13" s="200">
        <v>154</v>
      </c>
      <c r="G13" s="200">
        <v>6990</v>
      </c>
      <c r="H13" s="200">
        <v>2500</v>
      </c>
      <c r="I13" s="200">
        <v>538</v>
      </c>
      <c r="J13" s="200">
        <v>908</v>
      </c>
      <c r="K13" s="201">
        <v>17</v>
      </c>
      <c r="L13" s="200">
        <v>1205</v>
      </c>
      <c r="M13" s="202">
        <v>1542</v>
      </c>
    </row>
    <row r="14" spans="1:13" s="14" customFormat="1" ht="30" customHeight="1">
      <c r="A14" s="219">
        <v>2021</v>
      </c>
      <c r="B14" s="220">
        <v>15754</v>
      </c>
      <c r="C14" s="221">
        <v>3610</v>
      </c>
      <c r="D14" s="222">
        <v>4269</v>
      </c>
      <c r="E14" s="223">
        <v>11894</v>
      </c>
      <c r="F14" s="223">
        <v>163</v>
      </c>
      <c r="G14" s="224">
        <v>8740</v>
      </c>
      <c r="H14" s="221">
        <v>2848</v>
      </c>
      <c r="I14" s="221">
        <v>676</v>
      </c>
      <c r="J14" s="221">
        <v>735</v>
      </c>
      <c r="K14" s="225">
        <v>17</v>
      </c>
      <c r="L14" s="221">
        <v>1506</v>
      </c>
      <c r="M14" s="226">
        <v>1392</v>
      </c>
    </row>
    <row r="15" spans="1:13" s="13" customFormat="1" ht="20.100000000000001" customHeight="1">
      <c r="A15" s="8" t="s">
        <v>13</v>
      </c>
      <c r="B15" s="203">
        <v>1468</v>
      </c>
      <c r="C15" s="204">
        <v>387</v>
      </c>
      <c r="D15" s="205">
        <v>451</v>
      </c>
      <c r="E15" s="206">
        <v>989</v>
      </c>
      <c r="F15" s="207">
        <v>17</v>
      </c>
      <c r="G15" s="208">
        <v>936</v>
      </c>
      <c r="H15" s="209">
        <v>246</v>
      </c>
      <c r="I15" s="204">
        <v>80</v>
      </c>
      <c r="J15" s="204">
        <v>111</v>
      </c>
      <c r="K15" s="201">
        <v>2</v>
      </c>
      <c r="L15" s="204">
        <v>146</v>
      </c>
      <c r="M15" s="210">
        <v>114</v>
      </c>
    </row>
    <row r="16" spans="1:13" s="13" customFormat="1" ht="20.100000000000001" customHeight="1">
      <c r="A16" s="8" t="s">
        <v>14</v>
      </c>
      <c r="B16" s="203">
        <v>1340</v>
      </c>
      <c r="C16" s="204">
        <v>402</v>
      </c>
      <c r="D16" s="205">
        <v>439</v>
      </c>
      <c r="E16" s="206">
        <v>1029</v>
      </c>
      <c r="F16" s="207">
        <v>19</v>
      </c>
      <c r="G16" s="208">
        <v>933</v>
      </c>
      <c r="H16" s="209">
        <v>260</v>
      </c>
      <c r="I16" s="204">
        <v>77</v>
      </c>
      <c r="J16" s="204">
        <v>107</v>
      </c>
      <c r="K16" s="201">
        <v>3</v>
      </c>
      <c r="L16" s="204">
        <v>154</v>
      </c>
      <c r="M16" s="210">
        <v>90</v>
      </c>
    </row>
    <row r="17" spans="1:13" s="13" customFormat="1" ht="20.100000000000001" customHeight="1">
      <c r="A17" s="8" t="s">
        <v>187</v>
      </c>
      <c r="B17" s="203">
        <v>1266</v>
      </c>
      <c r="C17" s="204">
        <v>323</v>
      </c>
      <c r="D17" s="205">
        <v>359</v>
      </c>
      <c r="E17" s="206">
        <v>1057</v>
      </c>
      <c r="F17" s="207">
        <v>15</v>
      </c>
      <c r="G17" s="208">
        <v>739</v>
      </c>
      <c r="H17" s="209">
        <v>252</v>
      </c>
      <c r="I17" s="204">
        <v>56</v>
      </c>
      <c r="J17" s="204">
        <v>82</v>
      </c>
      <c r="K17" s="201">
        <v>1</v>
      </c>
      <c r="L17" s="204">
        <v>125</v>
      </c>
      <c r="M17" s="210">
        <v>99</v>
      </c>
    </row>
    <row r="18" spans="1:13" s="13" customFormat="1" ht="20.100000000000001" customHeight="1">
      <c r="A18" s="8" t="s">
        <v>15</v>
      </c>
      <c r="B18" s="203">
        <v>1446</v>
      </c>
      <c r="C18" s="204">
        <v>343</v>
      </c>
      <c r="D18" s="205">
        <v>369</v>
      </c>
      <c r="E18" s="206">
        <v>1113</v>
      </c>
      <c r="F18" s="207">
        <v>14</v>
      </c>
      <c r="G18" s="208">
        <v>685</v>
      </c>
      <c r="H18" s="209">
        <v>260</v>
      </c>
      <c r="I18" s="204">
        <v>46</v>
      </c>
      <c r="J18" s="204">
        <v>68</v>
      </c>
      <c r="K18" s="201">
        <v>2</v>
      </c>
      <c r="L18" s="204">
        <v>126</v>
      </c>
      <c r="M18" s="210">
        <v>133</v>
      </c>
    </row>
    <row r="19" spans="1:13" s="13" customFormat="1" ht="20.100000000000001" customHeight="1">
      <c r="A19" s="8" t="s">
        <v>178</v>
      </c>
      <c r="B19" s="203">
        <v>1347</v>
      </c>
      <c r="C19" s="204">
        <v>290</v>
      </c>
      <c r="D19" s="205">
        <v>337</v>
      </c>
      <c r="E19" s="206">
        <v>1010</v>
      </c>
      <c r="F19" s="207">
        <v>8</v>
      </c>
      <c r="G19" s="208">
        <v>590</v>
      </c>
      <c r="H19" s="209">
        <v>217</v>
      </c>
      <c r="I19" s="204">
        <v>42</v>
      </c>
      <c r="J19" s="204">
        <v>44</v>
      </c>
      <c r="K19" s="201">
        <v>1</v>
      </c>
      <c r="L19" s="204">
        <v>111</v>
      </c>
      <c r="M19" s="210">
        <v>109</v>
      </c>
    </row>
    <row r="20" spans="1:13" s="13" customFormat="1" ht="20.100000000000001" customHeight="1">
      <c r="A20" s="8" t="s">
        <v>179</v>
      </c>
      <c r="B20" s="203">
        <v>1334</v>
      </c>
      <c r="C20" s="204">
        <v>291</v>
      </c>
      <c r="D20" s="205">
        <v>351</v>
      </c>
      <c r="E20" s="206">
        <v>1031</v>
      </c>
      <c r="F20" s="207">
        <v>10</v>
      </c>
      <c r="G20" s="208">
        <v>667</v>
      </c>
      <c r="H20" s="209">
        <v>233</v>
      </c>
      <c r="I20" s="204">
        <v>45</v>
      </c>
      <c r="J20" s="204">
        <v>44</v>
      </c>
      <c r="K20" s="201">
        <v>1</v>
      </c>
      <c r="L20" s="204">
        <v>109</v>
      </c>
      <c r="M20" s="210">
        <v>112</v>
      </c>
    </row>
    <row r="21" spans="1:13" s="13" customFormat="1" ht="20.100000000000001" customHeight="1">
      <c r="A21" s="8" t="s">
        <v>180</v>
      </c>
      <c r="B21" s="203">
        <v>1204</v>
      </c>
      <c r="C21" s="204">
        <v>279</v>
      </c>
      <c r="D21" s="205">
        <v>311</v>
      </c>
      <c r="E21" s="206">
        <v>1050</v>
      </c>
      <c r="F21" s="207">
        <v>15</v>
      </c>
      <c r="G21" s="208">
        <v>736</v>
      </c>
      <c r="H21" s="209">
        <v>186</v>
      </c>
      <c r="I21" s="204">
        <v>54</v>
      </c>
      <c r="J21" s="204">
        <v>44</v>
      </c>
      <c r="K21" s="201">
        <v>1</v>
      </c>
      <c r="L21" s="204">
        <v>110</v>
      </c>
      <c r="M21" s="210">
        <v>121</v>
      </c>
    </row>
    <row r="22" spans="1:13" s="13" customFormat="1" ht="20.100000000000001" customHeight="1">
      <c r="A22" s="8" t="s">
        <v>16</v>
      </c>
      <c r="B22" s="203">
        <v>1079</v>
      </c>
      <c r="C22" s="204">
        <v>227</v>
      </c>
      <c r="D22" s="205">
        <v>307</v>
      </c>
      <c r="E22" s="206">
        <v>984</v>
      </c>
      <c r="F22" s="207">
        <v>14</v>
      </c>
      <c r="G22" s="208">
        <v>725</v>
      </c>
      <c r="H22" s="209">
        <v>230</v>
      </c>
      <c r="I22" s="204">
        <v>66</v>
      </c>
      <c r="J22" s="204">
        <v>47</v>
      </c>
      <c r="K22" s="201">
        <v>2</v>
      </c>
      <c r="L22" s="204">
        <v>114</v>
      </c>
      <c r="M22" s="210">
        <v>131</v>
      </c>
    </row>
    <row r="23" spans="1:13" s="13" customFormat="1" ht="20.100000000000001" customHeight="1">
      <c r="A23" s="8" t="s">
        <v>181</v>
      </c>
      <c r="B23" s="203">
        <v>1017</v>
      </c>
      <c r="C23" s="204">
        <v>241</v>
      </c>
      <c r="D23" s="205">
        <v>323</v>
      </c>
      <c r="E23" s="206">
        <v>972</v>
      </c>
      <c r="F23" s="207">
        <v>14</v>
      </c>
      <c r="G23" s="208">
        <v>714</v>
      </c>
      <c r="H23" s="209">
        <v>277</v>
      </c>
      <c r="I23" s="204">
        <v>60</v>
      </c>
      <c r="J23" s="204">
        <v>45</v>
      </c>
      <c r="K23" s="201">
        <v>1</v>
      </c>
      <c r="L23" s="204">
        <v>128</v>
      </c>
      <c r="M23" s="210">
        <v>115</v>
      </c>
    </row>
    <row r="24" spans="1:13" s="13" customFormat="1" ht="20.100000000000001" customHeight="1">
      <c r="A24" s="8" t="s">
        <v>182</v>
      </c>
      <c r="B24" s="203">
        <v>1173</v>
      </c>
      <c r="C24" s="204">
        <v>206</v>
      </c>
      <c r="D24" s="205">
        <v>281</v>
      </c>
      <c r="E24" s="206">
        <v>757</v>
      </c>
      <c r="F24" s="207">
        <v>10</v>
      </c>
      <c r="G24" s="208">
        <v>520</v>
      </c>
      <c r="H24" s="209">
        <v>200</v>
      </c>
      <c r="I24" s="204">
        <v>46</v>
      </c>
      <c r="J24" s="204">
        <v>36</v>
      </c>
      <c r="K24" s="201">
        <v>1</v>
      </c>
      <c r="L24" s="204">
        <v>106</v>
      </c>
      <c r="M24" s="210">
        <v>119</v>
      </c>
    </row>
    <row r="25" spans="1:13" s="13" customFormat="1" ht="20.100000000000001" customHeight="1">
      <c r="A25" s="8" t="s">
        <v>17</v>
      </c>
      <c r="B25" s="203">
        <v>1440</v>
      </c>
      <c r="C25" s="204">
        <v>324</v>
      </c>
      <c r="D25" s="205">
        <v>352</v>
      </c>
      <c r="E25" s="206">
        <v>907</v>
      </c>
      <c r="F25" s="207">
        <v>10</v>
      </c>
      <c r="G25" s="208">
        <v>669</v>
      </c>
      <c r="H25" s="209">
        <v>223</v>
      </c>
      <c r="I25" s="204">
        <v>43</v>
      </c>
      <c r="J25" s="204">
        <v>45</v>
      </c>
      <c r="K25" s="201">
        <v>1</v>
      </c>
      <c r="L25" s="204">
        <v>132</v>
      </c>
      <c r="M25" s="210">
        <v>122</v>
      </c>
    </row>
    <row r="26" spans="1:13" s="13" customFormat="1" ht="20.100000000000001" customHeight="1">
      <c r="A26" s="197" t="s">
        <v>18</v>
      </c>
      <c r="B26" s="211">
        <v>1640</v>
      </c>
      <c r="C26" s="212">
        <v>297</v>
      </c>
      <c r="D26" s="213">
        <v>389</v>
      </c>
      <c r="E26" s="214">
        <v>995</v>
      </c>
      <c r="F26" s="215">
        <v>17</v>
      </c>
      <c r="G26" s="216">
        <v>826</v>
      </c>
      <c r="H26" s="217">
        <v>264</v>
      </c>
      <c r="I26" s="212">
        <v>61</v>
      </c>
      <c r="J26" s="212">
        <v>62</v>
      </c>
      <c r="K26" s="218">
        <v>1</v>
      </c>
      <c r="L26" s="212">
        <v>145</v>
      </c>
      <c r="M26" s="217">
        <v>127</v>
      </c>
    </row>
    <row r="27" spans="1:13" s="15" customFormat="1" ht="13.5" customHeight="1">
      <c r="A27" s="156" t="s">
        <v>321</v>
      </c>
      <c r="B27" s="27"/>
      <c r="C27" s="27"/>
      <c r="D27" s="27"/>
      <c r="E27" s="27"/>
      <c r="F27" s="27"/>
      <c r="G27" s="27"/>
      <c r="H27" s="359" t="s">
        <v>325</v>
      </c>
      <c r="I27" s="359"/>
      <c r="J27" s="359"/>
      <c r="K27" s="359"/>
      <c r="L27" s="359"/>
      <c r="M27" s="27"/>
    </row>
    <row r="32" spans="1:13">
      <c r="C32" s="32"/>
    </row>
  </sheetData>
  <mergeCells count="5">
    <mergeCell ref="A1:B1"/>
    <mergeCell ref="A2:G2"/>
    <mergeCell ref="H3:M3"/>
    <mergeCell ref="H2:M2"/>
    <mergeCell ref="H27:L27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15" zoomScaleNormal="100" zoomScaleSheetLayoutView="115" workbookViewId="0">
      <selection activeCell="H17" sqref="H17"/>
    </sheetView>
  </sheetViews>
  <sheetFormatPr defaultRowHeight="12"/>
  <cols>
    <col min="1" max="1" width="9.140625" style="29"/>
    <col min="2" max="8" width="15.7109375" style="29" customWidth="1"/>
    <col min="9" max="11" width="9.140625" style="29"/>
    <col min="12" max="12" width="9.7109375" style="29" bestFit="1" customWidth="1"/>
    <col min="13" max="16384" width="9.140625" style="29"/>
  </cols>
  <sheetData>
    <row r="1" spans="1:8" ht="24.95" customHeight="1">
      <c r="A1" s="352" t="s">
        <v>302</v>
      </c>
      <c r="B1" s="352"/>
    </row>
    <row r="2" spans="1:8" s="88" customFormat="1" ht="24.95" customHeight="1">
      <c r="A2" s="357" t="s">
        <v>259</v>
      </c>
      <c r="B2" s="357"/>
      <c r="C2" s="357"/>
      <c r="D2" s="357"/>
      <c r="E2" s="357"/>
      <c r="F2" s="357"/>
      <c r="G2" s="357"/>
      <c r="H2" s="357"/>
    </row>
    <row r="3" spans="1:8" s="88" customFormat="1" ht="22.5">
      <c r="A3" s="358" t="s">
        <v>257</v>
      </c>
      <c r="B3" s="358"/>
      <c r="C3" s="358"/>
      <c r="D3" s="358"/>
      <c r="E3" s="358"/>
      <c r="F3" s="358"/>
      <c r="G3" s="358"/>
      <c r="H3" s="358"/>
    </row>
    <row r="4" spans="1:8" s="88" customFormat="1" ht="23.1" customHeight="1">
      <c r="A4" s="227"/>
      <c r="B4" s="227"/>
      <c r="C4" s="227"/>
      <c r="D4" s="227"/>
      <c r="E4" s="227"/>
      <c r="F4" s="227"/>
      <c r="G4" s="227"/>
      <c r="H4" s="227"/>
    </row>
    <row r="5" spans="1:8" s="93" customFormat="1" ht="15" customHeight="1" thickBot="1">
      <c r="A5" s="228" t="s">
        <v>326</v>
      </c>
      <c r="B5" s="229"/>
      <c r="E5" s="229"/>
      <c r="F5" s="229"/>
      <c r="G5" s="229"/>
      <c r="H5" s="230" t="s">
        <v>327</v>
      </c>
    </row>
    <row r="6" spans="1:8" ht="18" customHeight="1">
      <c r="A6" s="252" t="s">
        <v>313</v>
      </c>
      <c r="B6" s="253" t="s">
        <v>99</v>
      </c>
      <c r="C6" s="253" t="s">
        <v>173</v>
      </c>
      <c r="D6" s="254" t="s">
        <v>48</v>
      </c>
      <c r="E6" s="253" t="s">
        <v>100</v>
      </c>
      <c r="F6" s="253" t="s">
        <v>49</v>
      </c>
      <c r="G6" s="255" t="s">
        <v>50</v>
      </c>
      <c r="H6" s="253" t="s">
        <v>101</v>
      </c>
    </row>
    <row r="7" spans="1:8" ht="18" customHeight="1">
      <c r="A7" s="102"/>
      <c r="B7" s="99" t="s">
        <v>102</v>
      </c>
      <c r="C7" s="99" t="s">
        <v>51</v>
      </c>
      <c r="D7" s="108" t="s">
        <v>103</v>
      </c>
      <c r="E7" s="99" t="s">
        <v>104</v>
      </c>
      <c r="F7" s="99" t="s">
        <v>269</v>
      </c>
      <c r="G7" s="101" t="s">
        <v>105</v>
      </c>
      <c r="H7" s="99" t="s">
        <v>106</v>
      </c>
    </row>
    <row r="8" spans="1:8" ht="18" customHeight="1">
      <c r="A8" s="100"/>
      <c r="B8" s="99"/>
      <c r="C8" s="99"/>
      <c r="D8" s="231" t="s">
        <v>109</v>
      </c>
      <c r="E8" s="163" t="s">
        <v>108</v>
      </c>
      <c r="F8" s="99"/>
      <c r="G8" s="232" t="s">
        <v>270</v>
      </c>
      <c r="H8" s="99"/>
    </row>
    <row r="9" spans="1:8" ht="18" customHeight="1">
      <c r="A9" s="102"/>
      <c r="B9" s="99"/>
      <c r="C9" s="163" t="s">
        <v>266</v>
      </c>
      <c r="D9" s="108" t="s">
        <v>112</v>
      </c>
      <c r="E9" s="99" t="s">
        <v>113</v>
      </c>
      <c r="F9" s="99" t="s">
        <v>110</v>
      </c>
      <c r="G9" s="103" t="s">
        <v>271</v>
      </c>
      <c r="H9" s="163" t="s">
        <v>111</v>
      </c>
    </row>
    <row r="10" spans="1:8" ht="18" customHeight="1">
      <c r="A10" s="98"/>
      <c r="B10" s="97" t="s">
        <v>107</v>
      </c>
      <c r="C10" s="234" t="s">
        <v>265</v>
      </c>
      <c r="D10" s="233" t="s">
        <v>267</v>
      </c>
      <c r="E10" s="234" t="s">
        <v>268</v>
      </c>
      <c r="F10" s="234" t="s">
        <v>114</v>
      </c>
      <c r="G10" s="234" t="s">
        <v>272</v>
      </c>
      <c r="H10" s="234" t="s">
        <v>273</v>
      </c>
    </row>
    <row r="11" spans="1:8" s="81" customFormat="1" ht="24.95" customHeight="1">
      <c r="A11" s="249">
        <v>2016</v>
      </c>
      <c r="B11" s="235">
        <v>106760</v>
      </c>
      <c r="C11" s="235">
        <v>85942</v>
      </c>
      <c r="D11" s="235">
        <f>C11/B11*100</f>
        <v>80.500187336080927</v>
      </c>
      <c r="E11" s="236">
        <v>77100</v>
      </c>
      <c r="F11" s="235">
        <v>25386</v>
      </c>
      <c r="G11" s="243">
        <f>F11*1000/C11</f>
        <v>295.38525982639453</v>
      </c>
      <c r="H11" s="235">
        <v>20474</v>
      </c>
    </row>
    <row r="12" spans="1:8" s="81" customFormat="1" ht="24.95" customHeight="1">
      <c r="A12" s="249">
        <v>2017</v>
      </c>
      <c r="B12" s="235">
        <v>112674</v>
      </c>
      <c r="C12" s="235">
        <v>91894</v>
      </c>
      <c r="D12" s="235">
        <v>82</v>
      </c>
      <c r="E12" s="236">
        <v>77100</v>
      </c>
      <c r="F12" s="235">
        <v>29888</v>
      </c>
      <c r="G12" s="237">
        <f>F12*1000/C12</f>
        <v>325.24430321892618</v>
      </c>
      <c r="H12" s="235">
        <v>29000</v>
      </c>
    </row>
    <row r="13" spans="1:8" s="81" customFormat="1" ht="24.95" customHeight="1">
      <c r="A13" s="249">
        <v>2018</v>
      </c>
      <c r="B13" s="235">
        <v>116640</v>
      </c>
      <c r="C13" s="239">
        <v>96592</v>
      </c>
      <c r="D13" s="235">
        <v>82.8</v>
      </c>
      <c r="E13" s="240">
        <v>77100</v>
      </c>
      <c r="F13" s="239">
        <v>34232</v>
      </c>
      <c r="G13" s="241">
        <v>354.1</v>
      </c>
      <c r="H13" s="235">
        <v>23335</v>
      </c>
    </row>
    <row r="14" spans="1:8" s="93" customFormat="1" ht="24.95" customHeight="1">
      <c r="A14" s="249">
        <v>2019</v>
      </c>
      <c r="B14" s="238">
        <v>117445</v>
      </c>
      <c r="C14" s="235">
        <v>97607</v>
      </c>
      <c r="D14" s="235">
        <v>83</v>
      </c>
      <c r="E14" s="236">
        <v>77100</v>
      </c>
      <c r="F14" s="235">
        <v>35525</v>
      </c>
      <c r="G14" s="237">
        <v>353.7</v>
      </c>
      <c r="H14" s="242">
        <v>24531</v>
      </c>
    </row>
    <row r="15" spans="1:8" ht="24.95" customHeight="1">
      <c r="A15" s="249">
        <v>2020</v>
      </c>
      <c r="B15" s="235">
        <v>118251</v>
      </c>
      <c r="C15" s="239">
        <v>99213</v>
      </c>
      <c r="D15" s="235">
        <v>84</v>
      </c>
      <c r="E15" s="240">
        <v>77100</v>
      </c>
      <c r="F15" s="239">
        <v>37940</v>
      </c>
      <c r="G15" s="241">
        <v>382</v>
      </c>
      <c r="H15" s="242">
        <v>25850</v>
      </c>
    </row>
    <row r="16" spans="1:8" ht="35.1" customHeight="1">
      <c r="A16" s="250">
        <v>2021</v>
      </c>
      <c r="B16" s="244">
        <v>119367</v>
      </c>
      <c r="C16" s="245">
        <v>102697</v>
      </c>
      <c r="D16" s="244">
        <v>86</v>
      </c>
      <c r="E16" s="246">
        <v>77100</v>
      </c>
      <c r="F16" s="245">
        <v>40830</v>
      </c>
      <c r="G16" s="247">
        <v>397.3</v>
      </c>
      <c r="H16" s="248">
        <v>27219</v>
      </c>
    </row>
    <row r="17" spans="1:8" s="93" customFormat="1" ht="13.5" customHeight="1">
      <c r="A17" s="251" t="s">
        <v>328</v>
      </c>
      <c r="B17" s="229"/>
      <c r="C17" s="229"/>
      <c r="D17" s="229"/>
      <c r="E17" s="229"/>
      <c r="F17" s="229"/>
      <c r="G17" s="229"/>
      <c r="H17" s="229" t="s">
        <v>115</v>
      </c>
    </row>
    <row r="18" spans="1:8">
      <c r="A18" s="36"/>
      <c r="B18" s="36"/>
      <c r="C18" s="36"/>
      <c r="D18" s="36"/>
      <c r="E18" s="36"/>
      <c r="F18" s="36"/>
      <c r="G18" s="36"/>
      <c r="H18" s="38"/>
    </row>
  </sheetData>
  <mergeCells count="3">
    <mergeCell ref="A1:B1"/>
    <mergeCell ref="A2:H2"/>
    <mergeCell ref="A3:H3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view="pageBreakPreview" zoomScale="115" zoomScaleNormal="100" zoomScaleSheetLayoutView="115" workbookViewId="0">
      <selection activeCell="I17" sqref="I17"/>
    </sheetView>
  </sheetViews>
  <sheetFormatPr defaultRowHeight="12"/>
  <cols>
    <col min="1" max="1" width="10.28515625" style="29" customWidth="1"/>
    <col min="2" max="10" width="11.7109375" style="29" customWidth="1"/>
    <col min="11" max="16" width="17.28515625" style="29" customWidth="1"/>
    <col min="17" max="17" width="16.7109375" style="29" customWidth="1"/>
    <col min="18" max="23" width="15.7109375" style="29" customWidth="1"/>
    <col min="24" max="29" width="17.28515625" style="29" customWidth="1"/>
    <col min="30" max="16384" width="9.140625" style="29"/>
  </cols>
  <sheetData>
    <row r="1" spans="1:29" ht="24.95" customHeight="1">
      <c r="A1" s="352" t="s">
        <v>302</v>
      </c>
      <c r="B1" s="352"/>
      <c r="Q1" s="352" t="s">
        <v>302</v>
      </c>
      <c r="R1" s="352"/>
    </row>
    <row r="2" spans="1:29" ht="24.95" customHeight="1">
      <c r="A2" s="357" t="s">
        <v>353</v>
      </c>
      <c r="B2" s="357"/>
      <c r="C2" s="357"/>
      <c r="D2" s="357"/>
      <c r="E2" s="357"/>
      <c r="F2" s="357"/>
      <c r="G2" s="357"/>
      <c r="H2" s="357"/>
      <c r="I2" s="357"/>
      <c r="J2" s="357"/>
      <c r="K2" s="358" t="s">
        <v>354</v>
      </c>
      <c r="L2" s="358"/>
      <c r="M2" s="358"/>
      <c r="N2" s="358"/>
      <c r="O2" s="358"/>
      <c r="P2" s="358"/>
      <c r="Q2" s="357" t="s">
        <v>355</v>
      </c>
      <c r="R2" s="357"/>
      <c r="S2" s="357"/>
      <c r="T2" s="357"/>
      <c r="U2" s="357"/>
      <c r="V2" s="357"/>
      <c r="W2" s="357"/>
      <c r="X2" s="358" t="s">
        <v>356</v>
      </c>
      <c r="Y2" s="358"/>
      <c r="Z2" s="358"/>
      <c r="AA2" s="358"/>
      <c r="AB2" s="358"/>
      <c r="AC2" s="358"/>
    </row>
    <row r="3" spans="1:29" ht="23.1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27"/>
      <c r="L3" s="227"/>
      <c r="M3" s="227"/>
      <c r="N3" s="227"/>
      <c r="O3" s="227"/>
      <c r="P3" s="227"/>
      <c r="Q3" s="227"/>
    </row>
    <row r="4" spans="1:29" s="93" customFormat="1" ht="12.75" thickBot="1">
      <c r="A4" s="258" t="s">
        <v>329</v>
      </c>
      <c r="B4" s="259"/>
      <c r="C4" s="259"/>
      <c r="D4" s="259"/>
      <c r="E4" s="259"/>
      <c r="F4" s="259"/>
      <c r="G4" s="259"/>
      <c r="H4" s="259"/>
      <c r="I4" s="230"/>
      <c r="J4" s="230"/>
      <c r="K4" s="81"/>
      <c r="L4" s="81"/>
      <c r="M4" s="81"/>
      <c r="N4" s="81"/>
      <c r="O4" s="81"/>
      <c r="P4" s="259" t="s">
        <v>343</v>
      </c>
      <c r="Q4" s="259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29" s="256" customFormat="1" ht="30" customHeight="1">
      <c r="A5" s="252" t="s">
        <v>313</v>
      </c>
      <c r="B5" s="260" t="s">
        <v>331</v>
      </c>
      <c r="C5" s="376" t="s">
        <v>332</v>
      </c>
      <c r="D5" s="377"/>
      <c r="E5" s="377"/>
      <c r="F5" s="377"/>
      <c r="G5" s="376" t="s">
        <v>333</v>
      </c>
      <c r="H5" s="377"/>
      <c r="I5" s="377"/>
      <c r="J5" s="378"/>
      <c r="K5" s="363" t="s">
        <v>334</v>
      </c>
      <c r="L5" s="364"/>
      <c r="M5" s="364"/>
      <c r="N5" s="364"/>
      <c r="O5" s="364"/>
      <c r="P5" s="365"/>
      <c r="Q5" s="252" t="s">
        <v>313</v>
      </c>
      <c r="R5" s="374" t="s">
        <v>352</v>
      </c>
      <c r="S5" s="375"/>
      <c r="T5" s="375"/>
      <c r="U5" s="375"/>
      <c r="V5" s="375"/>
      <c r="W5" s="375"/>
      <c r="X5" s="397" t="s">
        <v>351</v>
      </c>
      <c r="Y5" s="397"/>
      <c r="Z5" s="397"/>
      <c r="AA5" s="397"/>
      <c r="AB5" s="397"/>
      <c r="AC5" s="397"/>
    </row>
    <row r="6" spans="1:29" s="256" customFormat="1" ht="58.5" customHeight="1">
      <c r="A6" s="100"/>
      <c r="B6" s="99"/>
      <c r="C6" s="379"/>
      <c r="D6" s="371" t="s">
        <v>335</v>
      </c>
      <c r="E6" s="361" t="s">
        <v>336</v>
      </c>
      <c r="F6" s="361" t="s">
        <v>337</v>
      </c>
      <c r="G6" s="379"/>
      <c r="H6" s="371" t="s">
        <v>342</v>
      </c>
      <c r="I6" s="361" t="s">
        <v>336</v>
      </c>
      <c r="J6" s="362" t="s">
        <v>337</v>
      </c>
      <c r="K6" s="366"/>
      <c r="L6" s="368" t="s">
        <v>341</v>
      </c>
      <c r="M6" s="371" t="s">
        <v>342</v>
      </c>
      <c r="N6" s="361" t="s">
        <v>338</v>
      </c>
      <c r="O6" s="361" t="s">
        <v>336</v>
      </c>
      <c r="P6" s="362" t="s">
        <v>337</v>
      </c>
      <c r="Q6" s="100"/>
      <c r="R6" s="385" t="s">
        <v>346</v>
      </c>
      <c r="S6" s="368" t="s">
        <v>341</v>
      </c>
      <c r="T6" s="371" t="s">
        <v>342</v>
      </c>
      <c r="U6" s="361" t="s">
        <v>338</v>
      </c>
      <c r="V6" s="361" t="s">
        <v>336</v>
      </c>
      <c r="W6" s="394" t="s">
        <v>339</v>
      </c>
      <c r="X6" s="382" t="s">
        <v>345</v>
      </c>
      <c r="Y6" s="391" t="s">
        <v>340</v>
      </c>
      <c r="Z6" s="385" t="s">
        <v>347</v>
      </c>
      <c r="AA6" s="385" t="s">
        <v>348</v>
      </c>
      <c r="AB6" s="385" t="s">
        <v>349</v>
      </c>
      <c r="AC6" s="388" t="s">
        <v>350</v>
      </c>
    </row>
    <row r="7" spans="1:29" s="256" customFormat="1" ht="18" customHeight="1">
      <c r="A7" s="100"/>
      <c r="B7" s="99"/>
      <c r="C7" s="380"/>
      <c r="D7" s="372"/>
      <c r="E7" s="361"/>
      <c r="F7" s="361"/>
      <c r="G7" s="380"/>
      <c r="H7" s="372"/>
      <c r="I7" s="361"/>
      <c r="J7" s="362"/>
      <c r="K7" s="367"/>
      <c r="L7" s="369"/>
      <c r="M7" s="372"/>
      <c r="N7" s="361"/>
      <c r="O7" s="361"/>
      <c r="P7" s="362"/>
      <c r="Q7" s="100"/>
      <c r="R7" s="386"/>
      <c r="S7" s="369"/>
      <c r="T7" s="372"/>
      <c r="U7" s="361"/>
      <c r="V7" s="361"/>
      <c r="W7" s="395"/>
      <c r="X7" s="383"/>
      <c r="Y7" s="392"/>
      <c r="Z7" s="386"/>
      <c r="AA7" s="386"/>
      <c r="AB7" s="386"/>
      <c r="AC7" s="389"/>
    </row>
    <row r="8" spans="1:29" s="256" customFormat="1" ht="18" customHeight="1">
      <c r="A8" s="98"/>
      <c r="B8" s="97" t="s">
        <v>330</v>
      </c>
      <c r="C8" s="380"/>
      <c r="D8" s="373"/>
      <c r="E8" s="361"/>
      <c r="F8" s="361"/>
      <c r="G8" s="380"/>
      <c r="H8" s="373"/>
      <c r="I8" s="361"/>
      <c r="J8" s="362"/>
      <c r="K8" s="367"/>
      <c r="L8" s="370"/>
      <c r="M8" s="373"/>
      <c r="N8" s="361"/>
      <c r="O8" s="361"/>
      <c r="P8" s="362"/>
      <c r="Q8" s="98"/>
      <c r="R8" s="387"/>
      <c r="S8" s="370"/>
      <c r="T8" s="373"/>
      <c r="U8" s="361"/>
      <c r="V8" s="361"/>
      <c r="W8" s="396"/>
      <c r="X8" s="384"/>
      <c r="Y8" s="393"/>
      <c r="Z8" s="387"/>
      <c r="AA8" s="387"/>
      <c r="AB8" s="387"/>
      <c r="AC8" s="390"/>
    </row>
    <row r="9" spans="1:29" s="81" customFormat="1" ht="24.95" customHeight="1">
      <c r="A9" s="265">
        <v>2016</v>
      </c>
      <c r="B9" s="261">
        <v>1113510</v>
      </c>
      <c r="C9" s="257">
        <v>1481</v>
      </c>
      <c r="D9" s="235">
        <v>0</v>
      </c>
      <c r="E9" s="235">
        <v>1481</v>
      </c>
      <c r="F9" s="235">
        <v>0</v>
      </c>
      <c r="G9" s="257">
        <f>SUM(H9:J9)</f>
        <v>17140</v>
      </c>
      <c r="H9" s="235">
        <v>4105</v>
      </c>
      <c r="I9" s="235">
        <v>11248</v>
      </c>
      <c r="J9" s="235">
        <v>1787</v>
      </c>
      <c r="K9" s="257">
        <f t="shared" ref="K9:K11" si="0">SUM(L9:P9)</f>
        <v>871427</v>
      </c>
      <c r="L9" s="235">
        <v>48660</v>
      </c>
      <c r="M9" s="235">
        <v>1058</v>
      </c>
      <c r="N9" s="235">
        <v>18959</v>
      </c>
      <c r="O9" s="235">
        <v>82779</v>
      </c>
      <c r="P9" s="235">
        <v>719971</v>
      </c>
      <c r="Q9" s="267">
        <v>2016</v>
      </c>
      <c r="R9" s="257">
        <f t="shared" ref="R9:R11" si="1">SUM(S9:AC9)</f>
        <v>223462</v>
      </c>
      <c r="S9" s="257">
        <v>0</v>
      </c>
      <c r="T9" s="257">
        <v>223</v>
      </c>
      <c r="U9" s="235">
        <v>41</v>
      </c>
      <c r="V9" s="257">
        <v>469</v>
      </c>
      <c r="W9" s="257">
        <v>207678</v>
      </c>
      <c r="X9" s="257">
        <v>0</v>
      </c>
      <c r="Y9" s="257">
        <v>13074</v>
      </c>
      <c r="Z9" s="235">
        <v>89</v>
      </c>
      <c r="AA9" s="257">
        <v>0</v>
      </c>
      <c r="AB9" s="257">
        <v>0</v>
      </c>
      <c r="AC9" s="235">
        <v>1888</v>
      </c>
    </row>
    <row r="10" spans="1:29" s="81" customFormat="1" ht="24.95" customHeight="1">
      <c r="A10" s="265">
        <v>2017</v>
      </c>
      <c r="B10" s="262">
        <v>1148997</v>
      </c>
      <c r="C10" s="257">
        <v>1481</v>
      </c>
      <c r="D10" s="235">
        <v>0</v>
      </c>
      <c r="E10" s="235">
        <v>1481</v>
      </c>
      <c r="F10" s="235">
        <v>0</v>
      </c>
      <c r="G10" s="257">
        <f>SUM(H10:J10)</f>
        <v>17140</v>
      </c>
      <c r="H10" s="235">
        <v>4105</v>
      </c>
      <c r="I10" s="235">
        <v>11248</v>
      </c>
      <c r="J10" s="235">
        <v>1787</v>
      </c>
      <c r="K10" s="257">
        <f t="shared" si="0"/>
        <v>887527</v>
      </c>
      <c r="L10" s="235">
        <v>48660</v>
      </c>
      <c r="M10" s="235">
        <v>1058</v>
      </c>
      <c r="N10" s="235">
        <v>18959</v>
      </c>
      <c r="O10" s="235">
        <v>82779</v>
      </c>
      <c r="P10" s="235">
        <v>736071</v>
      </c>
      <c r="Q10" s="249">
        <v>2017</v>
      </c>
      <c r="R10" s="257">
        <f t="shared" si="1"/>
        <v>242849</v>
      </c>
      <c r="S10" s="257">
        <v>0</v>
      </c>
      <c r="T10" s="257">
        <v>223</v>
      </c>
      <c r="U10" s="235">
        <v>41</v>
      </c>
      <c r="V10" s="257">
        <v>469</v>
      </c>
      <c r="W10" s="257">
        <v>207678</v>
      </c>
      <c r="X10" s="257">
        <v>19387</v>
      </c>
      <c r="Y10" s="257">
        <v>13074</v>
      </c>
      <c r="Z10" s="235">
        <v>89</v>
      </c>
      <c r="AA10" s="257">
        <v>0</v>
      </c>
      <c r="AB10" s="257">
        <v>0</v>
      </c>
      <c r="AC10" s="235">
        <v>1888</v>
      </c>
    </row>
    <row r="11" spans="1:29" s="81" customFormat="1" ht="24.95" customHeight="1">
      <c r="A11" s="265">
        <v>2018</v>
      </c>
      <c r="B11" s="262">
        <v>1295290</v>
      </c>
      <c r="C11" s="257">
        <v>1481</v>
      </c>
      <c r="D11" s="235">
        <v>0</v>
      </c>
      <c r="E11" s="235">
        <v>1481</v>
      </c>
      <c r="F11" s="235">
        <v>0</v>
      </c>
      <c r="G11" s="257">
        <f>SUM(H11:J11)</f>
        <v>46970</v>
      </c>
      <c r="H11" s="235">
        <v>17458</v>
      </c>
      <c r="I11" s="235">
        <v>18660</v>
      </c>
      <c r="J11" s="235">
        <v>10852</v>
      </c>
      <c r="K11" s="257">
        <f t="shared" si="0"/>
        <v>973132</v>
      </c>
      <c r="L11" s="235">
        <v>23213</v>
      </c>
      <c r="M11" s="235">
        <v>0</v>
      </c>
      <c r="N11" s="235">
        <v>7848</v>
      </c>
      <c r="O11" s="235">
        <v>103831</v>
      </c>
      <c r="P11" s="235">
        <v>838240</v>
      </c>
      <c r="Q11" s="249">
        <v>2018</v>
      </c>
      <c r="R11" s="257">
        <f t="shared" si="1"/>
        <v>273707</v>
      </c>
      <c r="S11" s="257">
        <v>912</v>
      </c>
      <c r="T11" s="257">
        <v>0</v>
      </c>
      <c r="U11" s="235">
        <v>37</v>
      </c>
      <c r="V11" s="257">
        <v>1274</v>
      </c>
      <c r="W11" s="257">
        <v>142</v>
      </c>
      <c r="X11" s="257">
        <v>267977</v>
      </c>
      <c r="Y11" s="257">
        <v>1679</v>
      </c>
      <c r="Z11" s="235">
        <v>0</v>
      </c>
      <c r="AA11" s="257">
        <v>0</v>
      </c>
      <c r="AB11" s="257">
        <v>0</v>
      </c>
      <c r="AC11" s="235">
        <v>1686</v>
      </c>
    </row>
    <row r="12" spans="1:29" s="81" customFormat="1" ht="24.95" customHeight="1">
      <c r="A12" s="265">
        <v>2019</v>
      </c>
      <c r="B12" s="262">
        <v>1363341</v>
      </c>
      <c r="C12" s="257">
        <v>1481</v>
      </c>
      <c r="D12" s="235" t="s">
        <v>258</v>
      </c>
      <c r="E12" s="235">
        <v>1481</v>
      </c>
      <c r="F12" s="235" t="s">
        <v>258</v>
      </c>
      <c r="G12" s="257">
        <v>46970</v>
      </c>
      <c r="H12" s="235">
        <v>17458</v>
      </c>
      <c r="I12" s="235">
        <v>18660</v>
      </c>
      <c r="J12" s="235">
        <v>10852</v>
      </c>
      <c r="K12" s="257">
        <v>1010732</v>
      </c>
      <c r="L12" s="235">
        <v>23213</v>
      </c>
      <c r="M12" s="235" t="s">
        <v>258</v>
      </c>
      <c r="N12" s="235">
        <v>7848</v>
      </c>
      <c r="O12" s="235">
        <v>103831</v>
      </c>
      <c r="P12" s="235">
        <v>875840</v>
      </c>
      <c r="Q12" s="249">
        <v>2019</v>
      </c>
      <c r="R12" s="257">
        <v>304158</v>
      </c>
      <c r="S12" s="257">
        <v>995</v>
      </c>
      <c r="T12" s="257" t="s">
        <v>258</v>
      </c>
      <c r="U12" s="235">
        <v>37</v>
      </c>
      <c r="V12" s="257">
        <v>1343</v>
      </c>
      <c r="W12" s="257">
        <v>142</v>
      </c>
      <c r="X12" s="257">
        <v>298062</v>
      </c>
      <c r="Y12" s="257">
        <v>1736</v>
      </c>
      <c r="Z12" s="235" t="s">
        <v>258</v>
      </c>
      <c r="AA12" s="257" t="s">
        <v>258</v>
      </c>
      <c r="AB12" s="257" t="s">
        <v>258</v>
      </c>
      <c r="AC12" s="235">
        <v>1843</v>
      </c>
    </row>
    <row r="13" spans="1:29" ht="24.95" customHeight="1">
      <c r="A13" s="249">
        <v>2020</v>
      </c>
      <c r="B13" s="262">
        <v>1524541</v>
      </c>
      <c r="C13" s="257">
        <v>1481</v>
      </c>
      <c r="D13" s="235" t="s">
        <v>290</v>
      </c>
      <c r="E13" s="235">
        <v>1481</v>
      </c>
      <c r="F13" s="235" t="s">
        <v>289</v>
      </c>
      <c r="G13" s="257">
        <v>51080</v>
      </c>
      <c r="H13" s="235">
        <v>17458</v>
      </c>
      <c r="I13" s="235">
        <v>18660</v>
      </c>
      <c r="J13" s="235">
        <v>14962</v>
      </c>
      <c r="K13" s="257">
        <v>1094786</v>
      </c>
      <c r="L13" s="235">
        <v>29</v>
      </c>
      <c r="M13" s="235">
        <v>22260</v>
      </c>
      <c r="N13" s="235">
        <v>7848</v>
      </c>
      <c r="O13" s="235">
        <v>105137</v>
      </c>
      <c r="P13" s="235">
        <v>959512</v>
      </c>
      <c r="Q13" s="249">
        <v>2020</v>
      </c>
      <c r="R13" s="257">
        <f>SUM(S13:AC13)</f>
        <v>377194</v>
      </c>
      <c r="S13" s="257">
        <v>0</v>
      </c>
      <c r="T13" s="257">
        <v>1415</v>
      </c>
      <c r="U13" s="235">
        <v>40</v>
      </c>
      <c r="V13" s="257">
        <v>1513</v>
      </c>
      <c r="W13" s="257">
        <v>135</v>
      </c>
      <c r="X13" s="257">
        <v>370332</v>
      </c>
      <c r="Y13" s="257">
        <v>1906</v>
      </c>
      <c r="Z13" s="235" t="s">
        <v>289</v>
      </c>
      <c r="AA13" s="257" t="s">
        <v>289</v>
      </c>
      <c r="AB13" s="257" t="s">
        <v>291</v>
      </c>
      <c r="AC13" s="235">
        <v>1853</v>
      </c>
    </row>
    <row r="14" spans="1:29" ht="35.1" customHeight="1">
      <c r="A14" s="250">
        <v>2021</v>
      </c>
      <c r="B14" s="263">
        <v>1688825</v>
      </c>
      <c r="C14" s="264">
        <v>1481</v>
      </c>
      <c r="D14" s="244">
        <v>0</v>
      </c>
      <c r="E14" s="244">
        <v>1481</v>
      </c>
      <c r="F14" s="244"/>
      <c r="G14" s="264">
        <f>H14+I14+J14</f>
        <v>51080</v>
      </c>
      <c r="H14" s="244">
        <v>17458</v>
      </c>
      <c r="I14" s="244">
        <v>18660</v>
      </c>
      <c r="J14" s="244">
        <v>14962</v>
      </c>
      <c r="K14" s="264">
        <f>L14+M14+N14+O14+P14</f>
        <v>1168575</v>
      </c>
      <c r="L14" s="244">
        <v>0</v>
      </c>
      <c r="M14" s="244">
        <v>15883</v>
      </c>
      <c r="N14" s="244">
        <v>4269</v>
      </c>
      <c r="O14" s="244">
        <v>99175</v>
      </c>
      <c r="P14" s="244">
        <v>1049248</v>
      </c>
      <c r="Q14" s="250">
        <v>2021</v>
      </c>
      <c r="R14" s="264">
        <v>467689</v>
      </c>
      <c r="S14" s="264">
        <v>0</v>
      </c>
      <c r="T14" s="264">
        <v>1485</v>
      </c>
      <c r="U14" s="244">
        <v>43</v>
      </c>
      <c r="V14" s="264">
        <v>1709</v>
      </c>
      <c r="W14" s="264">
        <v>135</v>
      </c>
      <c r="X14" s="264">
        <v>459776</v>
      </c>
      <c r="Y14" s="264">
        <v>2667</v>
      </c>
      <c r="Z14" s="244">
        <v>0</v>
      </c>
      <c r="AA14" s="264">
        <v>0</v>
      </c>
      <c r="AB14" s="264">
        <v>0</v>
      </c>
      <c r="AC14" s="244">
        <v>1874</v>
      </c>
    </row>
    <row r="15" spans="1:29" s="93" customFormat="1">
      <c r="A15" s="251" t="s">
        <v>328</v>
      </c>
      <c r="B15" s="229"/>
      <c r="C15" s="229"/>
      <c r="D15" s="229"/>
      <c r="E15" s="229"/>
      <c r="F15" s="229"/>
      <c r="G15" s="229"/>
      <c r="I15" s="259"/>
      <c r="J15" s="259"/>
      <c r="K15" s="381" t="s">
        <v>344</v>
      </c>
      <c r="L15" s="381"/>
      <c r="M15" s="381"/>
      <c r="Q15" s="251" t="s">
        <v>328</v>
      </c>
      <c r="X15" s="381" t="s">
        <v>344</v>
      </c>
      <c r="Y15" s="381"/>
      <c r="Z15" s="381"/>
    </row>
  </sheetData>
  <mergeCells count="39">
    <mergeCell ref="X5:AC5"/>
    <mergeCell ref="Q1:R1"/>
    <mergeCell ref="Q2:W2"/>
    <mergeCell ref="X2:AC2"/>
    <mergeCell ref="X15:Z15"/>
    <mergeCell ref="K15:M15"/>
    <mergeCell ref="X6:X8"/>
    <mergeCell ref="Z6:Z8"/>
    <mergeCell ref="AC6:AC8"/>
    <mergeCell ref="AB6:AB8"/>
    <mergeCell ref="AA6:AA8"/>
    <mergeCell ref="R6:R8"/>
    <mergeCell ref="Y6:Y8"/>
    <mergeCell ref="W6:W8"/>
    <mergeCell ref="A1:B1"/>
    <mergeCell ref="S6:S8"/>
    <mergeCell ref="T6:T8"/>
    <mergeCell ref="U6:U8"/>
    <mergeCell ref="V6:V8"/>
    <mergeCell ref="K2:P2"/>
    <mergeCell ref="R5:W5"/>
    <mergeCell ref="O6:O8"/>
    <mergeCell ref="P6:P8"/>
    <mergeCell ref="H6:H8"/>
    <mergeCell ref="G5:J5"/>
    <mergeCell ref="A2:J2"/>
    <mergeCell ref="G6:G8"/>
    <mergeCell ref="C5:F5"/>
    <mergeCell ref="C6:C8"/>
    <mergeCell ref="D6:D8"/>
    <mergeCell ref="E6:E8"/>
    <mergeCell ref="F6:F8"/>
    <mergeCell ref="I6:I8"/>
    <mergeCell ref="J6:J8"/>
    <mergeCell ref="K5:P5"/>
    <mergeCell ref="K6:K8"/>
    <mergeCell ref="L6:L8"/>
    <mergeCell ref="M6:M8"/>
    <mergeCell ref="N6:N8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2" fitToHeight="0" orientation="portrait" r:id="rId1"/>
  <headerFooter alignWithMargins="0"/>
  <colBreaks count="3" manualBreakCount="3">
    <brk id="10" max="16" man="1"/>
    <brk id="16" max="14" man="1"/>
    <brk id="23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115" zoomScaleNormal="100" zoomScaleSheetLayoutView="115" workbookViewId="0">
      <selection activeCell="G18" sqref="G18"/>
    </sheetView>
  </sheetViews>
  <sheetFormatPr defaultRowHeight="12"/>
  <cols>
    <col min="1" max="1" width="5.5703125" style="16" customWidth="1"/>
    <col min="2" max="2" width="14.28515625" style="16" customWidth="1"/>
    <col min="3" max="3" width="13" style="16" bestFit="1" customWidth="1"/>
    <col min="4" max="4" width="8.42578125" style="16" customWidth="1"/>
    <col min="5" max="5" width="12.140625" style="16" customWidth="1"/>
    <col min="6" max="6" width="7.7109375" style="16" customWidth="1"/>
    <col min="7" max="7" width="16.42578125" style="16" customWidth="1"/>
    <col min="8" max="8" width="22.140625" style="16" customWidth="1"/>
    <col min="9" max="16384" width="9.140625" style="16"/>
  </cols>
  <sheetData>
    <row r="1" spans="1:8" ht="24.95" customHeight="1">
      <c r="A1" s="352" t="s">
        <v>302</v>
      </c>
      <c r="B1" s="352"/>
    </row>
    <row r="2" spans="1:8" s="89" customFormat="1" ht="24.95" customHeight="1">
      <c r="A2" s="349" t="s">
        <v>260</v>
      </c>
      <c r="B2" s="349"/>
      <c r="C2" s="349"/>
      <c r="D2" s="349"/>
      <c r="E2" s="349"/>
      <c r="F2" s="349"/>
      <c r="G2" s="349"/>
      <c r="H2" s="349"/>
    </row>
    <row r="3" spans="1:8" s="89" customFormat="1" ht="24.95" customHeight="1">
      <c r="A3" s="398" t="s">
        <v>247</v>
      </c>
      <c r="B3" s="398"/>
      <c r="C3" s="398"/>
      <c r="D3" s="398"/>
      <c r="E3" s="398"/>
      <c r="F3" s="398"/>
      <c r="G3" s="398"/>
      <c r="H3" s="398"/>
    </row>
    <row r="4" spans="1:8" ht="23.1" customHeight="1">
      <c r="A4" s="39"/>
      <c r="B4" s="1"/>
      <c r="C4" s="1"/>
      <c r="D4" s="1"/>
      <c r="E4" s="1"/>
      <c r="F4" s="1"/>
      <c r="G4" s="1"/>
      <c r="H4" s="1"/>
    </row>
    <row r="5" spans="1:8" s="84" customFormat="1" ht="15" customHeight="1" thickBot="1">
      <c r="A5" s="121" t="s">
        <v>357</v>
      </c>
      <c r="B5" s="122"/>
      <c r="C5" s="122"/>
      <c r="D5" s="122"/>
      <c r="E5" s="122"/>
      <c r="F5" s="122"/>
      <c r="G5" s="122"/>
      <c r="H5" s="124" t="s">
        <v>358</v>
      </c>
    </row>
    <row r="6" spans="1:8" ht="36.950000000000003" customHeight="1">
      <c r="A6" s="130" t="s">
        <v>359</v>
      </c>
      <c r="B6" s="130" t="s">
        <v>331</v>
      </c>
      <c r="C6" s="271" t="s">
        <v>360</v>
      </c>
      <c r="D6" s="272" t="s">
        <v>361</v>
      </c>
      <c r="E6" s="272" t="s">
        <v>362</v>
      </c>
      <c r="F6" s="399" t="s">
        <v>363</v>
      </c>
      <c r="G6" s="400"/>
      <c r="H6" s="273" t="s">
        <v>364</v>
      </c>
    </row>
    <row r="7" spans="1:8" ht="18" customHeight="1">
      <c r="A7" s="10"/>
      <c r="B7" s="10"/>
      <c r="C7" s="115"/>
      <c r="D7" s="115"/>
      <c r="E7" s="115"/>
      <c r="F7" s="115" t="s">
        <v>116</v>
      </c>
      <c r="G7" s="10" t="s">
        <v>56</v>
      </c>
      <c r="H7" s="7"/>
    </row>
    <row r="8" spans="1:8" ht="18" customHeight="1">
      <c r="A8" s="10"/>
      <c r="B8" s="10"/>
      <c r="C8" s="115"/>
      <c r="D8" s="115"/>
      <c r="E8" s="115"/>
      <c r="F8" s="118"/>
      <c r="G8" s="41"/>
      <c r="H8" s="7"/>
    </row>
    <row r="9" spans="1:8" ht="18" customHeight="1">
      <c r="A9" s="119"/>
      <c r="B9" s="116" t="s">
        <v>4</v>
      </c>
      <c r="C9" s="116" t="s">
        <v>5</v>
      </c>
      <c r="D9" s="116" t="s">
        <v>6</v>
      </c>
      <c r="E9" s="116" t="s">
        <v>117</v>
      </c>
      <c r="F9" s="116" t="s">
        <v>119</v>
      </c>
      <c r="G9" s="119" t="s">
        <v>57</v>
      </c>
      <c r="H9" s="117" t="s">
        <v>55</v>
      </c>
    </row>
    <row r="10" spans="1:8" s="82" customFormat="1" ht="24.95" customHeight="1">
      <c r="A10" s="274">
        <v>2016</v>
      </c>
      <c r="B10" s="277">
        <f>SUM(C10:H10)</f>
        <v>8143191</v>
      </c>
      <c r="C10" s="242">
        <v>4593772</v>
      </c>
      <c r="D10" s="278">
        <v>0</v>
      </c>
      <c r="E10" s="242">
        <v>3544657</v>
      </c>
      <c r="F10" s="278">
        <v>0</v>
      </c>
      <c r="G10" s="278">
        <v>0</v>
      </c>
      <c r="H10" s="278">
        <v>4762</v>
      </c>
    </row>
    <row r="11" spans="1:8" s="82" customFormat="1" ht="24.95" customHeight="1">
      <c r="A11" s="274">
        <v>2017</v>
      </c>
      <c r="B11" s="277">
        <f>SUM(C11:H11)</f>
        <v>9138799</v>
      </c>
      <c r="C11" s="242">
        <v>5285755</v>
      </c>
      <c r="D11" s="278">
        <v>0</v>
      </c>
      <c r="E11" s="242">
        <v>3845187</v>
      </c>
      <c r="F11" s="278">
        <v>0</v>
      </c>
      <c r="G11" s="278">
        <v>0</v>
      </c>
      <c r="H11" s="278">
        <v>7857</v>
      </c>
    </row>
    <row r="12" spans="1:8" s="82" customFormat="1" ht="24.95" customHeight="1">
      <c r="A12" s="274">
        <v>2018</v>
      </c>
      <c r="B12" s="277">
        <v>10444264</v>
      </c>
      <c r="C12" s="242">
        <v>6084651</v>
      </c>
      <c r="D12" s="278">
        <v>0</v>
      </c>
      <c r="E12" s="242">
        <v>4349699</v>
      </c>
      <c r="F12" s="278">
        <v>0</v>
      </c>
      <c r="G12" s="278">
        <v>0</v>
      </c>
      <c r="H12" s="278">
        <v>9914</v>
      </c>
    </row>
    <row r="13" spans="1:8" s="84" customFormat="1" ht="24.95" customHeight="1">
      <c r="A13" s="274">
        <v>2019</v>
      </c>
      <c r="B13" s="279">
        <v>10973405</v>
      </c>
      <c r="C13" s="242">
        <v>6489232</v>
      </c>
      <c r="D13" s="278">
        <v>0</v>
      </c>
      <c r="E13" s="242">
        <v>4474307</v>
      </c>
      <c r="F13" s="278">
        <v>0</v>
      </c>
      <c r="G13" s="278">
        <v>0</v>
      </c>
      <c r="H13" s="278">
        <v>9866</v>
      </c>
    </row>
    <row r="14" spans="1:8" ht="24.95" customHeight="1">
      <c r="A14" s="274">
        <v>2020</v>
      </c>
      <c r="B14" s="280">
        <f>SUM(C14:H14)</f>
        <v>11565107</v>
      </c>
      <c r="C14" s="242">
        <v>7087071</v>
      </c>
      <c r="D14" s="242" t="s">
        <v>258</v>
      </c>
      <c r="E14" s="242">
        <v>4468220</v>
      </c>
      <c r="F14" s="242" t="s">
        <v>258</v>
      </c>
      <c r="G14" s="242" t="s">
        <v>258</v>
      </c>
      <c r="H14" s="278">
        <v>9816</v>
      </c>
    </row>
    <row r="15" spans="1:8" ht="35.1" customHeight="1">
      <c r="A15" s="276">
        <v>2021</v>
      </c>
      <c r="B15" s="281">
        <f>C15+D15+E15+F15+G15+H15</f>
        <v>12390691</v>
      </c>
      <c r="C15" s="248">
        <v>7696925</v>
      </c>
      <c r="D15" s="248">
        <v>0</v>
      </c>
      <c r="E15" s="248">
        <v>4682635</v>
      </c>
      <c r="F15" s="248">
        <v>0</v>
      </c>
      <c r="G15" s="248">
        <v>0</v>
      </c>
      <c r="H15" s="282">
        <v>11131</v>
      </c>
    </row>
    <row r="16" spans="1:8" s="84" customFormat="1" ht="13.5" customHeight="1">
      <c r="A16" s="283" t="s">
        <v>328</v>
      </c>
      <c r="B16" s="284"/>
      <c r="C16" s="284"/>
      <c r="D16" s="284"/>
      <c r="E16" s="284"/>
      <c r="F16" s="284"/>
      <c r="G16" s="284"/>
      <c r="H16" s="123" t="s">
        <v>115</v>
      </c>
    </row>
    <row r="17" spans="1:8" ht="14.25">
      <c r="A17" s="42"/>
      <c r="B17" s="43"/>
      <c r="C17" s="43"/>
      <c r="D17" s="43"/>
      <c r="E17" s="43"/>
      <c r="F17" s="43"/>
      <c r="G17" s="43"/>
      <c r="H17" s="43"/>
    </row>
    <row r="18" spans="1:8" ht="14.25">
      <c r="A18" s="43"/>
      <c r="B18" s="43"/>
      <c r="C18" s="43"/>
      <c r="D18" s="43"/>
      <c r="E18" s="43"/>
      <c r="F18" s="43"/>
      <c r="G18" s="43"/>
      <c r="H18" s="43"/>
    </row>
    <row r="19" spans="1:8" ht="14.25">
      <c r="A19" s="42"/>
      <c r="B19" s="43"/>
      <c r="C19" s="43"/>
      <c r="D19" s="43"/>
      <c r="E19" s="43"/>
      <c r="F19" s="43"/>
      <c r="G19" s="43"/>
      <c r="H19" s="43"/>
    </row>
  </sheetData>
  <mergeCells count="4">
    <mergeCell ref="A2:H2"/>
    <mergeCell ref="A3:H3"/>
    <mergeCell ref="F6:G6"/>
    <mergeCell ref="A1:B1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115" zoomScaleNormal="100" zoomScaleSheetLayoutView="115" workbookViewId="0">
      <selection activeCell="E17" sqref="E17"/>
    </sheetView>
  </sheetViews>
  <sheetFormatPr defaultRowHeight="12"/>
  <cols>
    <col min="1" max="1" width="5.5703125" style="16" customWidth="1"/>
    <col min="2" max="2" width="14.28515625" style="16" customWidth="1"/>
    <col min="3" max="3" width="13" style="16" bestFit="1" customWidth="1"/>
    <col min="4" max="4" width="8.42578125" style="16" customWidth="1"/>
    <col min="5" max="5" width="12.140625" style="16" customWidth="1"/>
    <col min="6" max="6" width="7.7109375" style="16" customWidth="1"/>
    <col min="7" max="7" width="16.42578125" style="16" customWidth="1"/>
    <col min="8" max="8" width="22.140625" style="16" customWidth="1"/>
    <col min="9" max="16384" width="9.140625" style="16"/>
  </cols>
  <sheetData>
    <row r="1" spans="1:8" ht="24.95" customHeight="1">
      <c r="A1" s="352" t="s">
        <v>302</v>
      </c>
      <c r="B1" s="352"/>
      <c r="C1" s="43"/>
      <c r="D1" s="43"/>
      <c r="E1" s="43"/>
      <c r="F1" s="43"/>
      <c r="G1" s="43"/>
      <c r="H1" s="43"/>
    </row>
    <row r="2" spans="1:8" s="32" customFormat="1" ht="24.95" customHeight="1">
      <c r="A2" s="349" t="s">
        <v>261</v>
      </c>
      <c r="B2" s="349"/>
      <c r="C2" s="349"/>
      <c r="D2" s="349"/>
      <c r="E2" s="349"/>
      <c r="F2" s="349"/>
      <c r="G2" s="349"/>
      <c r="H2" s="349"/>
    </row>
    <row r="3" spans="1:8" s="32" customFormat="1" ht="24.95" customHeight="1">
      <c r="A3" s="398" t="s">
        <v>248</v>
      </c>
      <c r="B3" s="398"/>
      <c r="C3" s="398"/>
      <c r="D3" s="398"/>
      <c r="E3" s="398"/>
      <c r="F3" s="398"/>
      <c r="G3" s="398"/>
      <c r="H3" s="398"/>
    </row>
    <row r="4" spans="1:8" ht="23.1" customHeight="1">
      <c r="A4" s="44"/>
      <c r="B4" s="45"/>
      <c r="C4" s="45"/>
      <c r="D4" s="45"/>
      <c r="E4" s="45"/>
      <c r="F4" s="45"/>
      <c r="G4" s="45"/>
      <c r="H4" s="45"/>
    </row>
    <row r="5" spans="1:8" s="84" customFormat="1" ht="13.5" customHeight="1" thickBot="1">
      <c r="A5" s="285" t="s">
        <v>365</v>
      </c>
      <c r="B5" s="284"/>
      <c r="C5" s="284"/>
      <c r="D5" s="284"/>
      <c r="E5" s="284"/>
      <c r="F5" s="284"/>
      <c r="G5" s="284"/>
      <c r="H5" s="284" t="s">
        <v>366</v>
      </c>
    </row>
    <row r="6" spans="1:8" ht="36.950000000000003" customHeight="1">
      <c r="A6" s="126" t="s">
        <v>250</v>
      </c>
      <c r="B6" s="126" t="s">
        <v>1</v>
      </c>
      <c r="C6" s="268" t="s">
        <v>2</v>
      </c>
      <c r="D6" s="269" t="s">
        <v>298</v>
      </c>
      <c r="E6" s="269" t="s">
        <v>295</v>
      </c>
      <c r="F6" s="401" t="s">
        <v>297</v>
      </c>
      <c r="G6" s="402"/>
      <c r="H6" s="270" t="s">
        <v>296</v>
      </c>
    </row>
    <row r="7" spans="1:8" ht="18" customHeight="1">
      <c r="A7" s="6"/>
      <c r="B7" s="10"/>
      <c r="C7" s="64"/>
      <c r="D7" s="91"/>
      <c r="E7" s="64"/>
      <c r="F7" s="40" t="s">
        <v>116</v>
      </c>
      <c r="G7" s="10" t="s">
        <v>56</v>
      </c>
      <c r="H7" s="7"/>
    </row>
    <row r="8" spans="1:8" ht="18" customHeight="1">
      <c r="A8" s="10"/>
      <c r="B8" s="10"/>
      <c r="C8" s="64"/>
      <c r="D8" s="91"/>
      <c r="E8" s="64"/>
      <c r="F8" s="46"/>
      <c r="G8" s="47"/>
      <c r="H8" s="48"/>
    </row>
    <row r="9" spans="1:8" ht="18" customHeight="1">
      <c r="A9" s="67"/>
      <c r="B9" s="116" t="s">
        <v>4</v>
      </c>
      <c r="C9" s="116" t="s">
        <v>5</v>
      </c>
      <c r="D9" s="116" t="s">
        <v>6</v>
      </c>
      <c r="E9" s="116" t="s">
        <v>117</v>
      </c>
      <c r="F9" s="116" t="s">
        <v>119</v>
      </c>
      <c r="G9" s="119" t="s">
        <v>57</v>
      </c>
      <c r="H9" s="286" t="s">
        <v>55</v>
      </c>
    </row>
    <row r="10" spans="1:8" s="82" customFormat="1" ht="24.95" customHeight="1">
      <c r="A10" s="274">
        <v>2016</v>
      </c>
      <c r="B10" s="288">
        <f>SUM(C10:H10)</f>
        <v>6759103</v>
      </c>
      <c r="C10" s="289">
        <v>2822355</v>
      </c>
      <c r="D10" s="288">
        <v>0</v>
      </c>
      <c r="E10" s="289">
        <v>3931986</v>
      </c>
      <c r="F10" s="288">
        <v>0</v>
      </c>
      <c r="G10" s="288">
        <v>0</v>
      </c>
      <c r="H10" s="278">
        <v>4762</v>
      </c>
    </row>
    <row r="11" spans="1:8" s="82" customFormat="1" ht="24.95" customHeight="1">
      <c r="A11" s="274">
        <v>2017</v>
      </c>
      <c r="B11" s="288">
        <f>SUM(C11:H11)</f>
        <v>7703559</v>
      </c>
      <c r="C11" s="289">
        <v>3299534</v>
      </c>
      <c r="D11" s="288">
        <v>0</v>
      </c>
      <c r="E11" s="289">
        <v>4399327</v>
      </c>
      <c r="F11" s="288">
        <v>0</v>
      </c>
      <c r="G11" s="288">
        <v>0</v>
      </c>
      <c r="H11" s="278">
        <v>4698</v>
      </c>
    </row>
    <row r="12" spans="1:8" s="82" customFormat="1" ht="24.95" customHeight="1">
      <c r="A12" s="274">
        <v>2018</v>
      </c>
      <c r="B12" s="288">
        <v>8038797</v>
      </c>
      <c r="C12" s="289">
        <v>3726044</v>
      </c>
      <c r="D12" s="288">
        <v>0</v>
      </c>
      <c r="E12" s="289">
        <v>4306837</v>
      </c>
      <c r="F12" s="288">
        <v>0</v>
      </c>
      <c r="G12" s="288">
        <v>0</v>
      </c>
      <c r="H12" s="278">
        <v>5916</v>
      </c>
    </row>
    <row r="13" spans="1:8" s="84" customFormat="1" ht="24.95" customHeight="1">
      <c r="A13" s="274">
        <v>2019</v>
      </c>
      <c r="B13" s="290">
        <v>8949260</v>
      </c>
      <c r="C13" s="289">
        <v>3938032</v>
      </c>
      <c r="D13" s="288">
        <v>0</v>
      </c>
      <c r="E13" s="289">
        <v>5005366</v>
      </c>
      <c r="F13" s="288">
        <v>0</v>
      </c>
      <c r="G13" s="288">
        <v>0</v>
      </c>
      <c r="H13" s="278">
        <v>5862</v>
      </c>
    </row>
    <row r="14" spans="1:8" s="84" customFormat="1" ht="24.95" customHeight="1">
      <c r="A14" s="274">
        <v>2020</v>
      </c>
      <c r="B14" s="280">
        <f>SUM(C14:H14)</f>
        <v>8383949</v>
      </c>
      <c r="C14" s="289">
        <v>3814817</v>
      </c>
      <c r="D14" s="291" t="s">
        <v>292</v>
      </c>
      <c r="E14" s="289">
        <v>4563288</v>
      </c>
      <c r="F14" s="291" t="s">
        <v>291</v>
      </c>
      <c r="G14" s="291" t="s">
        <v>292</v>
      </c>
      <c r="H14" s="278">
        <v>5844</v>
      </c>
    </row>
    <row r="15" spans="1:8" s="84" customFormat="1" ht="35.1" customHeight="1">
      <c r="A15" s="276">
        <v>2021</v>
      </c>
      <c r="B15" s="281">
        <f>C15+D15+E15+F15+G15+H15</f>
        <v>9964285</v>
      </c>
      <c r="C15" s="292">
        <v>4664270</v>
      </c>
      <c r="D15" s="293">
        <v>0</v>
      </c>
      <c r="E15" s="292">
        <v>5293372</v>
      </c>
      <c r="F15" s="293">
        <v>0</v>
      </c>
      <c r="G15" s="293">
        <v>0</v>
      </c>
      <c r="H15" s="282">
        <v>6643</v>
      </c>
    </row>
    <row r="16" spans="1:8" ht="13.5" customHeight="1">
      <c r="A16" s="283" t="s">
        <v>328</v>
      </c>
      <c r="B16" s="287"/>
      <c r="C16" s="287"/>
      <c r="D16" s="287"/>
      <c r="E16" s="287"/>
      <c r="F16" s="287"/>
      <c r="G16" s="287"/>
      <c r="H16" s="123" t="s">
        <v>115</v>
      </c>
    </row>
    <row r="17" spans="1:8" ht="14.25">
      <c r="A17" s="42"/>
      <c r="B17" s="43"/>
      <c r="C17" s="43"/>
      <c r="D17" s="43"/>
      <c r="E17" s="43"/>
      <c r="F17" s="43"/>
      <c r="G17" s="43"/>
      <c r="H17" s="43"/>
    </row>
  </sheetData>
  <mergeCells count="4">
    <mergeCell ref="F6:G6"/>
    <mergeCell ref="A2:H2"/>
    <mergeCell ref="A1:B1"/>
    <mergeCell ref="A3:H3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Normal="100" zoomScaleSheetLayoutView="100" workbookViewId="0">
      <selection activeCell="P3" sqref="P3"/>
    </sheetView>
  </sheetViews>
  <sheetFormatPr defaultRowHeight="12"/>
  <cols>
    <col min="1" max="1" width="10.5703125" style="29" customWidth="1"/>
    <col min="2" max="7" width="14.7109375" style="29" customWidth="1"/>
    <col min="8" max="15" width="11.7109375" style="29" customWidth="1"/>
    <col min="16" max="17" width="10.28515625" style="29" customWidth="1"/>
    <col min="18" max="18" width="6.140625" style="29" customWidth="1"/>
    <col min="19" max="21" width="10.28515625" style="29" customWidth="1"/>
    <col min="22" max="22" width="12.28515625" style="29" customWidth="1"/>
    <col min="23" max="16384" width="9.140625" style="29"/>
  </cols>
  <sheetData>
    <row r="1" spans="1:15" ht="24.95" customHeight="1">
      <c r="A1" s="120" t="s">
        <v>302</v>
      </c>
    </row>
    <row r="2" spans="1:15" s="83" customFormat="1" ht="24.95" customHeight="1">
      <c r="A2" s="357" t="s">
        <v>262</v>
      </c>
      <c r="B2" s="357"/>
      <c r="C2" s="357"/>
      <c r="D2" s="357"/>
      <c r="E2" s="357"/>
      <c r="F2" s="357"/>
      <c r="G2" s="357"/>
      <c r="H2" s="358" t="s">
        <v>369</v>
      </c>
      <c r="I2" s="358"/>
      <c r="J2" s="358"/>
      <c r="K2" s="358"/>
      <c r="L2" s="358"/>
      <c r="M2" s="358"/>
      <c r="N2" s="358"/>
      <c r="O2" s="358"/>
    </row>
    <row r="3" spans="1:15" ht="23.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93" customFormat="1" ht="15" customHeight="1" thickBot="1">
      <c r="A4" s="228" t="s">
        <v>367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94" t="s">
        <v>368</v>
      </c>
    </row>
    <row r="5" spans="1:15" ht="39.950000000000003" customHeight="1">
      <c r="A5" s="252" t="s">
        <v>313</v>
      </c>
      <c r="B5" s="253" t="s">
        <v>99</v>
      </c>
      <c r="C5" s="254" t="s">
        <v>174</v>
      </c>
      <c r="D5" s="374" t="s">
        <v>58</v>
      </c>
      <c r="E5" s="397"/>
      <c r="F5" s="397"/>
      <c r="G5" s="397"/>
      <c r="H5" s="397" t="s">
        <v>59</v>
      </c>
      <c r="I5" s="397"/>
      <c r="J5" s="397"/>
      <c r="K5" s="397"/>
      <c r="L5" s="404"/>
      <c r="M5" s="405" t="s">
        <v>60</v>
      </c>
      <c r="N5" s="404"/>
      <c r="O5" s="406" t="s">
        <v>306</v>
      </c>
    </row>
    <row r="6" spans="1:15" ht="23.25">
      <c r="A6" s="102"/>
      <c r="B6" s="100" t="s">
        <v>102</v>
      </c>
      <c r="C6" s="108" t="s">
        <v>61</v>
      </c>
      <c r="D6" s="408" t="s">
        <v>120</v>
      </c>
      <c r="E6" s="409"/>
      <c r="F6" s="409"/>
      <c r="G6" s="409"/>
      <c r="H6" s="410" t="s">
        <v>175</v>
      </c>
      <c r="I6" s="411"/>
      <c r="J6" s="411"/>
      <c r="K6" s="412"/>
      <c r="L6" s="310" t="s">
        <v>62</v>
      </c>
      <c r="M6" s="310" t="s">
        <v>370</v>
      </c>
      <c r="N6" s="311" t="s">
        <v>62</v>
      </c>
      <c r="O6" s="407"/>
    </row>
    <row r="7" spans="1:15" ht="18" customHeight="1">
      <c r="A7" s="61"/>
      <c r="B7" s="386" t="s">
        <v>274</v>
      </c>
      <c r="C7" s="386" t="s">
        <v>122</v>
      </c>
      <c r="D7" s="24" t="s">
        <v>53</v>
      </c>
      <c r="E7" s="63" t="s">
        <v>63</v>
      </c>
      <c r="F7" s="58" t="s">
        <v>64</v>
      </c>
      <c r="G7" s="58" t="s">
        <v>65</v>
      </c>
      <c r="H7" s="61" t="s">
        <v>53</v>
      </c>
      <c r="I7" s="63" t="s">
        <v>66</v>
      </c>
      <c r="J7" s="58" t="s">
        <v>67</v>
      </c>
      <c r="K7" s="58" t="s">
        <v>65</v>
      </c>
      <c r="L7" s="392" t="s">
        <v>68</v>
      </c>
      <c r="M7" s="392" t="s">
        <v>107</v>
      </c>
      <c r="N7" s="392" t="s">
        <v>68</v>
      </c>
      <c r="O7" s="389" t="s">
        <v>307</v>
      </c>
    </row>
    <row r="8" spans="1:15" ht="22.5">
      <c r="A8" s="295" t="s">
        <v>121</v>
      </c>
      <c r="B8" s="393"/>
      <c r="C8" s="387"/>
      <c r="D8" s="62" t="s">
        <v>4</v>
      </c>
      <c r="E8" s="62" t="s">
        <v>123</v>
      </c>
      <c r="F8" s="59" t="s">
        <v>124</v>
      </c>
      <c r="G8" s="59" t="s">
        <v>176</v>
      </c>
      <c r="H8" s="60" t="s">
        <v>4</v>
      </c>
      <c r="I8" s="49" t="s">
        <v>125</v>
      </c>
      <c r="J8" s="50" t="s">
        <v>126</v>
      </c>
      <c r="K8" s="50" t="s">
        <v>127</v>
      </c>
      <c r="L8" s="393"/>
      <c r="M8" s="393"/>
      <c r="N8" s="393"/>
      <c r="O8" s="396"/>
    </row>
    <row r="9" spans="1:15" s="81" customFormat="1" ht="20.100000000000001" customHeight="1">
      <c r="A9" s="304">
        <v>2016</v>
      </c>
      <c r="B9" s="301">
        <v>106760</v>
      </c>
      <c r="C9" s="296">
        <v>617</v>
      </c>
      <c r="D9" s="296">
        <v>72779</v>
      </c>
      <c r="E9" s="296">
        <v>0</v>
      </c>
      <c r="F9" s="296">
        <v>43415</v>
      </c>
      <c r="G9" s="296">
        <v>29364</v>
      </c>
      <c r="H9" s="296">
        <v>0</v>
      </c>
      <c r="I9" s="296">
        <v>0</v>
      </c>
      <c r="J9" s="296">
        <v>0</v>
      </c>
      <c r="K9" s="296">
        <v>0</v>
      </c>
      <c r="L9" s="296">
        <v>22</v>
      </c>
      <c r="M9" s="296">
        <v>33981</v>
      </c>
      <c r="N9" s="296">
        <v>594</v>
      </c>
      <c r="O9" s="307">
        <f t="shared" ref="O9:O34" si="0">D9/B9</f>
        <v>0.68170663169726486</v>
      </c>
    </row>
    <row r="10" spans="1:15" s="81" customFormat="1" ht="20.100000000000001" customHeight="1">
      <c r="A10" s="304">
        <v>2017</v>
      </c>
      <c r="B10" s="301">
        <v>112674</v>
      </c>
      <c r="C10" s="296">
        <v>607.83100000000013</v>
      </c>
      <c r="D10" s="296">
        <v>81290</v>
      </c>
      <c r="E10" s="296">
        <v>0</v>
      </c>
      <c r="F10" s="296">
        <v>4166</v>
      </c>
      <c r="G10" s="296">
        <v>77124</v>
      </c>
      <c r="H10" s="296">
        <v>0</v>
      </c>
      <c r="I10" s="296">
        <v>0</v>
      </c>
      <c r="J10" s="296">
        <v>0</v>
      </c>
      <c r="K10" s="296">
        <v>0</v>
      </c>
      <c r="L10" s="296">
        <v>38.831000000000003</v>
      </c>
      <c r="M10" s="296">
        <v>31384</v>
      </c>
      <c r="N10" s="296">
        <v>569</v>
      </c>
      <c r="O10" s="307">
        <f t="shared" si="0"/>
        <v>0.72146191667997939</v>
      </c>
    </row>
    <row r="11" spans="1:15" ht="20.100000000000001" customHeight="1">
      <c r="A11" s="304">
        <v>2018</v>
      </c>
      <c r="B11" s="301">
        <v>116640</v>
      </c>
      <c r="C11" s="296">
        <v>607.83100000000013</v>
      </c>
      <c r="D11" s="296">
        <v>90279</v>
      </c>
      <c r="E11" s="296">
        <v>0</v>
      </c>
      <c r="F11" s="296">
        <v>4166</v>
      </c>
      <c r="G11" s="296">
        <v>86113</v>
      </c>
      <c r="H11" s="296">
        <v>0</v>
      </c>
      <c r="I11" s="296">
        <v>0</v>
      </c>
      <c r="J11" s="296">
        <v>0</v>
      </c>
      <c r="K11" s="296">
        <v>0</v>
      </c>
      <c r="L11" s="296">
        <v>38.831000000000003</v>
      </c>
      <c r="M11" s="296">
        <v>26361</v>
      </c>
      <c r="N11" s="296">
        <v>569</v>
      </c>
      <c r="O11" s="307">
        <f t="shared" si="0"/>
        <v>0.77399691358024691</v>
      </c>
    </row>
    <row r="12" spans="1:15" ht="20.100000000000001" customHeight="1">
      <c r="A12" s="304">
        <v>2019</v>
      </c>
      <c r="B12" s="302">
        <v>117445</v>
      </c>
      <c r="C12" s="296">
        <v>607.83100000000013</v>
      </c>
      <c r="D12" s="296">
        <v>92393</v>
      </c>
      <c r="E12" s="296">
        <v>0</v>
      </c>
      <c r="F12" s="296">
        <v>4166</v>
      </c>
      <c r="G12" s="296">
        <v>88227</v>
      </c>
      <c r="H12" s="296">
        <v>0</v>
      </c>
      <c r="I12" s="296">
        <v>0</v>
      </c>
      <c r="J12" s="296">
        <v>0</v>
      </c>
      <c r="K12" s="296">
        <v>0</v>
      </c>
      <c r="L12" s="296">
        <v>39.164999999999999</v>
      </c>
      <c r="M12" s="296">
        <v>25052</v>
      </c>
      <c r="N12" s="296">
        <v>568.66599999999994</v>
      </c>
      <c r="O12" s="307">
        <f t="shared" si="0"/>
        <v>0.78669164289667504</v>
      </c>
    </row>
    <row r="13" spans="1:15" ht="20.100000000000001" customHeight="1">
      <c r="A13" s="304">
        <v>2020</v>
      </c>
      <c r="B13" s="302">
        <v>118251</v>
      </c>
      <c r="C13" s="297">
        <v>608</v>
      </c>
      <c r="D13" s="297">
        <v>93735</v>
      </c>
      <c r="E13" s="297">
        <f t="shared" ref="E13:L13" si="1">SUM(E15:E34)</f>
        <v>0</v>
      </c>
      <c r="F13" s="297">
        <v>4166</v>
      </c>
      <c r="G13" s="297">
        <v>89569</v>
      </c>
      <c r="H13" s="297">
        <f t="shared" si="1"/>
        <v>0</v>
      </c>
      <c r="I13" s="297">
        <f t="shared" si="1"/>
        <v>0</v>
      </c>
      <c r="J13" s="297">
        <f t="shared" si="1"/>
        <v>0</v>
      </c>
      <c r="K13" s="297">
        <f t="shared" si="1"/>
        <v>0</v>
      </c>
      <c r="L13" s="297">
        <f t="shared" si="1"/>
        <v>39.164999999999999</v>
      </c>
      <c r="M13" s="297">
        <v>24516</v>
      </c>
      <c r="N13" s="297">
        <v>569</v>
      </c>
      <c r="O13" s="307">
        <f t="shared" si="0"/>
        <v>0.79267828601872292</v>
      </c>
    </row>
    <row r="14" spans="1:15" ht="30" customHeight="1">
      <c r="A14" s="305">
        <v>2021</v>
      </c>
      <c r="B14" s="303">
        <f>SUM(B15:B34)</f>
        <v>116726</v>
      </c>
      <c r="C14" s="303">
        <v>608</v>
      </c>
      <c r="D14" s="303">
        <f>SUM(D15:D34)</f>
        <v>93754</v>
      </c>
      <c r="E14" s="303">
        <v>0</v>
      </c>
      <c r="F14" s="303">
        <f>SUM(F15:F34)</f>
        <v>4166</v>
      </c>
      <c r="G14" s="303">
        <f>SUM(G15:G34)</f>
        <v>89588</v>
      </c>
      <c r="H14" s="303"/>
      <c r="I14" s="303"/>
      <c r="J14" s="303"/>
      <c r="K14" s="303"/>
      <c r="L14" s="303">
        <f>SUM(L15:L34)</f>
        <v>39.164999999999999</v>
      </c>
      <c r="M14" s="303">
        <f>SUM(M15:M34)</f>
        <v>22972</v>
      </c>
      <c r="N14" s="303">
        <f>SUM(N15:N34)</f>
        <v>568.66599999999994</v>
      </c>
      <c r="O14" s="308">
        <f t="shared" si="0"/>
        <v>0.80319723112245767</v>
      </c>
    </row>
    <row r="15" spans="1:15" ht="20.100000000000001" customHeight="1">
      <c r="A15" s="249" t="s">
        <v>128</v>
      </c>
      <c r="B15" s="298">
        <v>12040</v>
      </c>
      <c r="C15" s="298">
        <v>54.2</v>
      </c>
      <c r="D15" s="296">
        <f>SUM(E15:G15)</f>
        <v>9584</v>
      </c>
      <c r="E15" s="296">
        <f t="shared" ref="E15:E16" si="2">SUM(E16:E35)</f>
        <v>0</v>
      </c>
      <c r="F15" s="298">
        <v>878</v>
      </c>
      <c r="G15" s="298">
        <v>8706</v>
      </c>
      <c r="H15" s="296">
        <f>SUM(H16:H35)</f>
        <v>0</v>
      </c>
      <c r="I15" s="296">
        <f t="shared" ref="H15:K30" si="3">SUM(I16:I35)</f>
        <v>0</v>
      </c>
      <c r="J15" s="296">
        <f t="shared" si="3"/>
        <v>0</v>
      </c>
      <c r="K15" s="296">
        <f t="shared" si="3"/>
        <v>0</v>
      </c>
      <c r="L15" s="298">
        <v>1.2</v>
      </c>
      <c r="M15" s="296">
        <f t="shared" ref="M15:M34" si="4">B15-D15</f>
        <v>2456</v>
      </c>
      <c r="N15" s="298">
        <f t="shared" ref="N15:N34" si="5">C15-L15</f>
        <v>53</v>
      </c>
      <c r="O15" s="307">
        <f t="shared" si="0"/>
        <v>0.79601328903654489</v>
      </c>
    </row>
    <row r="16" spans="1:15" ht="20.100000000000001" customHeight="1">
      <c r="A16" s="249" t="s">
        <v>129</v>
      </c>
      <c r="B16" s="298">
        <v>2563</v>
      </c>
      <c r="C16" s="298">
        <v>29.96</v>
      </c>
      <c r="D16" s="296">
        <f t="shared" ref="D16:D34" si="6">SUM(E16:G16)</f>
        <v>1299</v>
      </c>
      <c r="E16" s="296">
        <f t="shared" si="2"/>
        <v>0</v>
      </c>
      <c r="F16" s="298">
        <v>402</v>
      </c>
      <c r="G16" s="298">
        <v>897</v>
      </c>
      <c r="H16" s="296">
        <f t="shared" si="3"/>
        <v>0</v>
      </c>
      <c r="I16" s="296">
        <f t="shared" si="3"/>
        <v>0</v>
      </c>
      <c r="J16" s="296">
        <f t="shared" si="3"/>
        <v>0</v>
      </c>
      <c r="K16" s="296">
        <f t="shared" si="3"/>
        <v>0</v>
      </c>
      <c r="L16" s="298">
        <v>0.66</v>
      </c>
      <c r="M16" s="296">
        <f t="shared" si="4"/>
        <v>1264</v>
      </c>
      <c r="N16" s="298">
        <f t="shared" si="5"/>
        <v>29.3</v>
      </c>
      <c r="O16" s="307">
        <f t="shared" si="0"/>
        <v>0.50682793601248533</v>
      </c>
    </row>
    <row r="17" spans="1:15" ht="20.100000000000001" customHeight="1">
      <c r="A17" s="249" t="s">
        <v>130</v>
      </c>
      <c r="B17" s="298">
        <v>2838</v>
      </c>
      <c r="C17" s="298">
        <v>30.08</v>
      </c>
      <c r="D17" s="296">
        <f t="shared" si="6"/>
        <v>860</v>
      </c>
      <c r="E17" s="296">
        <v>0</v>
      </c>
      <c r="F17" s="298">
        <v>385</v>
      </c>
      <c r="G17" s="298">
        <v>475</v>
      </c>
      <c r="H17" s="296">
        <f t="shared" si="3"/>
        <v>0</v>
      </c>
      <c r="I17" s="296">
        <f t="shared" si="3"/>
        <v>0</v>
      </c>
      <c r="J17" s="296">
        <f t="shared" si="3"/>
        <v>0</v>
      </c>
      <c r="K17" s="296">
        <f t="shared" si="3"/>
        <v>0</v>
      </c>
      <c r="L17" s="298">
        <v>1.08</v>
      </c>
      <c r="M17" s="296">
        <f t="shared" si="4"/>
        <v>1978</v>
      </c>
      <c r="N17" s="298">
        <f t="shared" si="5"/>
        <v>29</v>
      </c>
      <c r="O17" s="307">
        <f t="shared" si="0"/>
        <v>0.30303030303030304</v>
      </c>
    </row>
    <row r="18" spans="1:15" ht="20.100000000000001" customHeight="1">
      <c r="A18" s="249" t="s">
        <v>69</v>
      </c>
      <c r="B18" s="298">
        <v>1410</v>
      </c>
      <c r="C18" s="298">
        <v>20.972999999999999</v>
      </c>
      <c r="D18" s="296">
        <f t="shared" si="6"/>
        <v>392</v>
      </c>
      <c r="E18" s="296">
        <f t="shared" ref="E18:E34" si="7">SUM(E19:E38)</f>
        <v>0</v>
      </c>
      <c r="F18" s="298">
        <v>0</v>
      </c>
      <c r="G18" s="298">
        <v>392</v>
      </c>
      <c r="H18" s="296">
        <f t="shared" si="3"/>
        <v>0</v>
      </c>
      <c r="I18" s="296">
        <f t="shared" si="3"/>
        <v>0</v>
      </c>
      <c r="J18" s="296">
        <f t="shared" si="3"/>
        <v>0</v>
      </c>
      <c r="K18" s="296">
        <f t="shared" si="3"/>
        <v>0</v>
      </c>
      <c r="L18" s="298">
        <v>0.67300000000000004</v>
      </c>
      <c r="M18" s="296">
        <f t="shared" si="4"/>
        <v>1018</v>
      </c>
      <c r="N18" s="298">
        <f t="shared" si="5"/>
        <v>20.299999999999997</v>
      </c>
      <c r="O18" s="307">
        <f t="shared" si="0"/>
        <v>0.27801418439716313</v>
      </c>
    </row>
    <row r="19" spans="1:15" ht="20.100000000000001" customHeight="1">
      <c r="A19" s="249" t="s">
        <v>131</v>
      </c>
      <c r="B19" s="298">
        <v>2246</v>
      </c>
      <c r="C19" s="298">
        <v>32.270000000000003</v>
      </c>
      <c r="D19" s="296">
        <f t="shared" si="6"/>
        <v>1004</v>
      </c>
      <c r="E19" s="296">
        <f t="shared" si="7"/>
        <v>0</v>
      </c>
      <c r="F19" s="298">
        <v>142</v>
      </c>
      <c r="G19" s="298">
        <v>862</v>
      </c>
      <c r="H19" s="296">
        <f t="shared" si="3"/>
        <v>0</v>
      </c>
      <c r="I19" s="296">
        <f t="shared" si="3"/>
        <v>0</v>
      </c>
      <c r="J19" s="296">
        <f t="shared" si="3"/>
        <v>0</v>
      </c>
      <c r="K19" s="296">
        <f t="shared" si="3"/>
        <v>0</v>
      </c>
      <c r="L19" s="298">
        <v>2.27</v>
      </c>
      <c r="M19" s="296">
        <f t="shared" si="4"/>
        <v>1242</v>
      </c>
      <c r="N19" s="298">
        <f t="shared" si="5"/>
        <v>30.000000000000004</v>
      </c>
      <c r="O19" s="307">
        <f t="shared" si="0"/>
        <v>0.44701691896705253</v>
      </c>
    </row>
    <row r="20" spans="1:15" ht="20.100000000000001" customHeight="1">
      <c r="A20" s="249" t="s">
        <v>132</v>
      </c>
      <c r="B20" s="298">
        <v>2406</v>
      </c>
      <c r="C20" s="298">
        <v>47.04</v>
      </c>
      <c r="D20" s="296">
        <f t="shared" si="6"/>
        <v>753</v>
      </c>
      <c r="E20" s="296">
        <f t="shared" si="7"/>
        <v>0</v>
      </c>
      <c r="F20" s="298">
        <v>333</v>
      </c>
      <c r="G20" s="298">
        <v>420</v>
      </c>
      <c r="H20" s="296">
        <f t="shared" si="3"/>
        <v>0</v>
      </c>
      <c r="I20" s="296">
        <f t="shared" si="3"/>
        <v>0</v>
      </c>
      <c r="J20" s="296">
        <f t="shared" si="3"/>
        <v>0</v>
      </c>
      <c r="K20" s="296">
        <f t="shared" si="3"/>
        <v>0</v>
      </c>
      <c r="L20" s="298">
        <v>0.74</v>
      </c>
      <c r="M20" s="296">
        <f t="shared" si="4"/>
        <v>1653</v>
      </c>
      <c r="N20" s="298">
        <f t="shared" si="5"/>
        <v>46.3</v>
      </c>
      <c r="O20" s="307">
        <f t="shared" si="0"/>
        <v>0.31296758104738154</v>
      </c>
    </row>
    <row r="21" spans="1:15" ht="20.100000000000001" customHeight="1">
      <c r="A21" s="249" t="s">
        <v>133</v>
      </c>
      <c r="B21" s="298">
        <v>3551</v>
      </c>
      <c r="C21" s="298">
        <v>56.613999999999997</v>
      </c>
      <c r="D21" s="296">
        <f t="shared" si="6"/>
        <v>1843</v>
      </c>
      <c r="E21" s="296">
        <f t="shared" si="7"/>
        <v>0</v>
      </c>
      <c r="F21" s="298">
        <v>503</v>
      </c>
      <c r="G21" s="298">
        <v>1340</v>
      </c>
      <c r="H21" s="296">
        <f t="shared" si="3"/>
        <v>0</v>
      </c>
      <c r="I21" s="296">
        <f t="shared" si="3"/>
        <v>0</v>
      </c>
      <c r="J21" s="296">
        <f t="shared" si="3"/>
        <v>0</v>
      </c>
      <c r="K21" s="296">
        <f t="shared" si="3"/>
        <v>0</v>
      </c>
      <c r="L21" s="298">
        <v>2.3439999999999999</v>
      </c>
      <c r="M21" s="296">
        <f t="shared" si="4"/>
        <v>1708</v>
      </c>
      <c r="N21" s="298">
        <f t="shared" si="5"/>
        <v>54.269999999999996</v>
      </c>
      <c r="O21" s="307">
        <f t="shared" si="0"/>
        <v>0.51900872993522951</v>
      </c>
    </row>
    <row r="22" spans="1:15" ht="20.100000000000001" customHeight="1">
      <c r="A22" s="249" t="s">
        <v>134</v>
      </c>
      <c r="B22" s="298">
        <v>1901</v>
      </c>
      <c r="C22" s="298">
        <v>46.99</v>
      </c>
      <c r="D22" s="296">
        <f t="shared" si="6"/>
        <v>990</v>
      </c>
      <c r="E22" s="296">
        <f t="shared" si="7"/>
        <v>0</v>
      </c>
      <c r="F22" s="298">
        <v>434</v>
      </c>
      <c r="G22" s="298">
        <v>556</v>
      </c>
      <c r="H22" s="296">
        <f t="shared" si="3"/>
        <v>0</v>
      </c>
      <c r="I22" s="296">
        <f t="shared" si="3"/>
        <v>0</v>
      </c>
      <c r="J22" s="296">
        <f t="shared" si="3"/>
        <v>0</v>
      </c>
      <c r="K22" s="296">
        <f t="shared" si="3"/>
        <v>0</v>
      </c>
      <c r="L22" s="298">
        <v>0.49</v>
      </c>
      <c r="M22" s="296">
        <f t="shared" si="4"/>
        <v>911</v>
      </c>
      <c r="N22" s="298">
        <f t="shared" si="5"/>
        <v>46.5</v>
      </c>
      <c r="O22" s="307">
        <f t="shared" si="0"/>
        <v>0.52077853761178328</v>
      </c>
    </row>
    <row r="23" spans="1:15" ht="20.100000000000001" customHeight="1">
      <c r="A23" s="249" t="s">
        <v>135</v>
      </c>
      <c r="B23" s="298">
        <v>4515</v>
      </c>
      <c r="C23" s="298">
        <v>42.45</v>
      </c>
      <c r="D23" s="296">
        <f t="shared" si="6"/>
        <v>2235</v>
      </c>
      <c r="E23" s="296">
        <f t="shared" si="7"/>
        <v>0</v>
      </c>
      <c r="F23" s="298">
        <v>251</v>
      </c>
      <c r="G23" s="298">
        <v>1984</v>
      </c>
      <c r="H23" s="296">
        <f t="shared" si="3"/>
        <v>0</v>
      </c>
      <c r="I23" s="296">
        <f t="shared" si="3"/>
        <v>0</v>
      </c>
      <c r="J23" s="296">
        <f t="shared" si="3"/>
        <v>0</v>
      </c>
      <c r="K23" s="296">
        <f t="shared" si="3"/>
        <v>0</v>
      </c>
      <c r="L23" s="298">
        <v>1.45</v>
      </c>
      <c r="M23" s="296">
        <f t="shared" si="4"/>
        <v>2280</v>
      </c>
      <c r="N23" s="298">
        <f t="shared" si="5"/>
        <v>41</v>
      </c>
      <c r="O23" s="307">
        <f t="shared" si="0"/>
        <v>0.49501661129568109</v>
      </c>
    </row>
    <row r="24" spans="1:15" ht="20.100000000000001" customHeight="1">
      <c r="A24" s="249" t="s">
        <v>136</v>
      </c>
      <c r="B24" s="298">
        <v>4174</v>
      </c>
      <c r="C24" s="298">
        <v>27.152000000000001</v>
      </c>
      <c r="D24" s="296">
        <f t="shared" si="6"/>
        <v>3043</v>
      </c>
      <c r="E24" s="296">
        <f t="shared" si="7"/>
        <v>0</v>
      </c>
      <c r="F24" s="298">
        <v>407</v>
      </c>
      <c r="G24" s="298">
        <v>2636</v>
      </c>
      <c r="H24" s="296">
        <f t="shared" si="3"/>
        <v>0</v>
      </c>
      <c r="I24" s="296">
        <f t="shared" si="3"/>
        <v>0</v>
      </c>
      <c r="J24" s="296">
        <f t="shared" si="3"/>
        <v>0</v>
      </c>
      <c r="K24" s="296">
        <f t="shared" si="3"/>
        <v>0</v>
      </c>
      <c r="L24" s="298">
        <v>1.252</v>
      </c>
      <c r="M24" s="296">
        <f t="shared" si="4"/>
        <v>1131</v>
      </c>
      <c r="N24" s="298">
        <f t="shared" si="5"/>
        <v>25.900000000000002</v>
      </c>
      <c r="O24" s="307">
        <f t="shared" si="0"/>
        <v>0.72903689506468616</v>
      </c>
    </row>
    <row r="25" spans="1:15" ht="20.100000000000001" customHeight="1">
      <c r="A25" s="249" t="s">
        <v>137</v>
      </c>
      <c r="B25" s="298">
        <v>3317</v>
      </c>
      <c r="C25" s="298">
        <v>20.079999999999998</v>
      </c>
      <c r="D25" s="296">
        <f t="shared" si="6"/>
        <v>2389</v>
      </c>
      <c r="E25" s="296">
        <f t="shared" si="7"/>
        <v>0</v>
      </c>
      <c r="F25" s="298">
        <v>0</v>
      </c>
      <c r="G25" s="298">
        <v>2389</v>
      </c>
      <c r="H25" s="296">
        <f t="shared" si="3"/>
        <v>0</v>
      </c>
      <c r="I25" s="296">
        <f t="shared" si="3"/>
        <v>0</v>
      </c>
      <c r="J25" s="296">
        <f t="shared" si="3"/>
        <v>0</v>
      </c>
      <c r="K25" s="296">
        <f t="shared" si="3"/>
        <v>0</v>
      </c>
      <c r="L25" s="298">
        <v>0.78</v>
      </c>
      <c r="M25" s="296">
        <f t="shared" si="4"/>
        <v>928</v>
      </c>
      <c r="N25" s="298">
        <f t="shared" si="5"/>
        <v>19.299999999999997</v>
      </c>
      <c r="O25" s="307">
        <f t="shared" si="0"/>
        <v>0.72022912270123607</v>
      </c>
    </row>
    <row r="26" spans="1:15" ht="20.100000000000001" customHeight="1">
      <c r="A26" s="249" t="s">
        <v>138</v>
      </c>
      <c r="B26" s="298">
        <v>1861</v>
      </c>
      <c r="C26" s="298">
        <v>73.17</v>
      </c>
      <c r="D26" s="296">
        <f t="shared" si="6"/>
        <v>789</v>
      </c>
      <c r="E26" s="296">
        <f t="shared" si="7"/>
        <v>0</v>
      </c>
      <c r="F26" s="298">
        <v>0</v>
      </c>
      <c r="G26" s="298">
        <v>789</v>
      </c>
      <c r="H26" s="296">
        <f t="shared" si="3"/>
        <v>0</v>
      </c>
      <c r="I26" s="296">
        <f t="shared" si="3"/>
        <v>0</v>
      </c>
      <c r="J26" s="296">
        <f t="shared" si="3"/>
        <v>0</v>
      </c>
      <c r="K26" s="296">
        <f t="shared" si="3"/>
        <v>0</v>
      </c>
      <c r="L26" s="298">
        <v>0.54800000000000004</v>
      </c>
      <c r="M26" s="296">
        <f t="shared" si="4"/>
        <v>1072</v>
      </c>
      <c r="N26" s="298">
        <f t="shared" si="5"/>
        <v>72.622</v>
      </c>
      <c r="O26" s="307">
        <f t="shared" si="0"/>
        <v>0.42396560988715742</v>
      </c>
    </row>
    <row r="27" spans="1:15" ht="20.100000000000001" customHeight="1">
      <c r="A27" s="249" t="s">
        <v>139</v>
      </c>
      <c r="B27" s="298">
        <v>4138</v>
      </c>
      <c r="C27" s="298">
        <v>59.87</v>
      </c>
      <c r="D27" s="296">
        <f t="shared" si="6"/>
        <v>1204</v>
      </c>
      <c r="E27" s="296">
        <f t="shared" si="7"/>
        <v>0</v>
      </c>
      <c r="F27" s="298">
        <v>431</v>
      </c>
      <c r="G27" s="298">
        <v>773</v>
      </c>
      <c r="H27" s="296">
        <f t="shared" si="3"/>
        <v>0</v>
      </c>
      <c r="I27" s="296">
        <f t="shared" si="3"/>
        <v>0</v>
      </c>
      <c r="J27" s="296">
        <f t="shared" si="3"/>
        <v>0</v>
      </c>
      <c r="K27" s="296">
        <f t="shared" si="3"/>
        <v>0</v>
      </c>
      <c r="L27" s="298">
        <v>0.79600000000000004</v>
      </c>
      <c r="M27" s="296">
        <f t="shared" si="4"/>
        <v>2934</v>
      </c>
      <c r="N27" s="298">
        <f t="shared" si="5"/>
        <v>59.073999999999998</v>
      </c>
      <c r="O27" s="307">
        <f t="shared" si="0"/>
        <v>0.29096181730304493</v>
      </c>
    </row>
    <row r="28" spans="1:15" ht="20.100000000000001" customHeight="1">
      <c r="A28" s="249" t="s">
        <v>140</v>
      </c>
      <c r="B28" s="298">
        <v>7811</v>
      </c>
      <c r="C28" s="298">
        <v>4.6900000000000004</v>
      </c>
      <c r="D28" s="296">
        <f t="shared" si="6"/>
        <v>7444</v>
      </c>
      <c r="E28" s="296">
        <f t="shared" si="7"/>
        <v>0</v>
      </c>
      <c r="F28" s="298">
        <v>0</v>
      </c>
      <c r="G28" s="298">
        <v>7444</v>
      </c>
      <c r="H28" s="296">
        <f t="shared" si="3"/>
        <v>0</v>
      </c>
      <c r="I28" s="296">
        <f t="shared" si="3"/>
        <v>0</v>
      </c>
      <c r="J28" s="296">
        <f t="shared" si="3"/>
        <v>0</v>
      </c>
      <c r="K28" s="296">
        <f t="shared" si="3"/>
        <v>0</v>
      </c>
      <c r="L28" s="298">
        <v>3.19</v>
      </c>
      <c r="M28" s="296">
        <f t="shared" si="4"/>
        <v>367</v>
      </c>
      <c r="N28" s="298">
        <f t="shared" si="5"/>
        <v>1.5000000000000004</v>
      </c>
      <c r="O28" s="307">
        <f t="shared" si="0"/>
        <v>0.95301497887594422</v>
      </c>
    </row>
    <row r="29" spans="1:15" ht="20.100000000000001" customHeight="1">
      <c r="A29" s="249" t="s">
        <v>141</v>
      </c>
      <c r="B29" s="298">
        <v>2652</v>
      </c>
      <c r="C29" s="298">
        <v>6.9240000000000004</v>
      </c>
      <c r="D29" s="296">
        <f t="shared" si="6"/>
        <v>2307</v>
      </c>
      <c r="E29" s="296">
        <f t="shared" si="7"/>
        <v>0</v>
      </c>
      <c r="F29" s="298">
        <v>0</v>
      </c>
      <c r="G29" s="298">
        <v>2307</v>
      </c>
      <c r="H29" s="296">
        <f t="shared" si="3"/>
        <v>0</v>
      </c>
      <c r="I29" s="296">
        <f t="shared" si="3"/>
        <v>0</v>
      </c>
      <c r="J29" s="296">
        <f t="shared" si="3"/>
        <v>0</v>
      </c>
      <c r="K29" s="296">
        <f t="shared" si="3"/>
        <v>0</v>
      </c>
      <c r="L29" s="298">
        <v>2.9239999999999999</v>
      </c>
      <c r="M29" s="296">
        <f t="shared" si="4"/>
        <v>345</v>
      </c>
      <c r="N29" s="298">
        <f t="shared" si="5"/>
        <v>4</v>
      </c>
      <c r="O29" s="307">
        <f t="shared" si="0"/>
        <v>0.86990950226244346</v>
      </c>
    </row>
    <row r="30" spans="1:15" ht="20.100000000000001" customHeight="1">
      <c r="A30" s="249" t="s">
        <v>142</v>
      </c>
      <c r="B30" s="298">
        <v>4859</v>
      </c>
      <c r="C30" s="298">
        <v>11.551</v>
      </c>
      <c r="D30" s="296">
        <f t="shared" si="6"/>
        <v>4577</v>
      </c>
      <c r="E30" s="296">
        <f t="shared" si="7"/>
        <v>0</v>
      </c>
      <c r="F30" s="298">
        <v>0</v>
      </c>
      <c r="G30" s="298">
        <v>4577</v>
      </c>
      <c r="H30" s="296">
        <f t="shared" si="3"/>
        <v>0</v>
      </c>
      <c r="I30" s="296">
        <f t="shared" si="3"/>
        <v>0</v>
      </c>
      <c r="J30" s="296">
        <f t="shared" si="3"/>
        <v>0</v>
      </c>
      <c r="K30" s="296">
        <f t="shared" si="3"/>
        <v>0</v>
      </c>
      <c r="L30" s="298">
        <v>4.851</v>
      </c>
      <c r="M30" s="296">
        <f t="shared" si="4"/>
        <v>282</v>
      </c>
      <c r="N30" s="298">
        <f t="shared" si="5"/>
        <v>6.7</v>
      </c>
      <c r="O30" s="307">
        <f t="shared" si="0"/>
        <v>0.9419633669479317</v>
      </c>
    </row>
    <row r="31" spans="1:15" ht="20.100000000000001" customHeight="1">
      <c r="A31" s="249" t="s">
        <v>143</v>
      </c>
      <c r="B31" s="298">
        <v>8709</v>
      </c>
      <c r="C31" s="298">
        <v>8.0229999999999997</v>
      </c>
      <c r="D31" s="296">
        <f t="shared" si="6"/>
        <v>7603</v>
      </c>
      <c r="E31" s="296">
        <f t="shared" si="7"/>
        <v>0</v>
      </c>
      <c r="F31" s="298">
        <v>0</v>
      </c>
      <c r="G31" s="298">
        <v>7603</v>
      </c>
      <c r="H31" s="296">
        <f t="shared" ref="H31:K34" si="8">SUM(H32:H51)</f>
        <v>0</v>
      </c>
      <c r="I31" s="296">
        <f t="shared" si="8"/>
        <v>0</v>
      </c>
      <c r="J31" s="296">
        <f t="shared" si="8"/>
        <v>0</v>
      </c>
      <c r="K31" s="296">
        <f t="shared" si="8"/>
        <v>0</v>
      </c>
      <c r="L31" s="298">
        <v>3.2229999999999999</v>
      </c>
      <c r="M31" s="296">
        <f t="shared" si="4"/>
        <v>1106</v>
      </c>
      <c r="N31" s="298">
        <f t="shared" si="5"/>
        <v>4.8</v>
      </c>
      <c r="O31" s="307">
        <f t="shared" si="0"/>
        <v>0.87300493742105867</v>
      </c>
    </row>
    <row r="32" spans="1:15" ht="20.100000000000001" customHeight="1">
      <c r="A32" s="249" t="s">
        <v>144</v>
      </c>
      <c r="B32" s="298">
        <v>3155</v>
      </c>
      <c r="C32" s="298">
        <v>14.013</v>
      </c>
      <c r="D32" s="296">
        <f t="shared" si="6"/>
        <v>2928</v>
      </c>
      <c r="E32" s="296">
        <f t="shared" si="7"/>
        <v>0</v>
      </c>
      <c r="F32" s="298">
        <v>0</v>
      </c>
      <c r="G32" s="298">
        <v>2928</v>
      </c>
      <c r="H32" s="296">
        <f t="shared" si="8"/>
        <v>0</v>
      </c>
      <c r="I32" s="296">
        <f t="shared" si="8"/>
        <v>0</v>
      </c>
      <c r="J32" s="296">
        <f t="shared" si="8"/>
        <v>0</v>
      </c>
      <c r="K32" s="296">
        <f t="shared" si="8"/>
        <v>0</v>
      </c>
      <c r="L32" s="298">
        <v>1.5129999999999999</v>
      </c>
      <c r="M32" s="296">
        <f t="shared" si="4"/>
        <v>227</v>
      </c>
      <c r="N32" s="298">
        <f t="shared" si="5"/>
        <v>12.5</v>
      </c>
      <c r="O32" s="307">
        <f t="shared" si="0"/>
        <v>0.92805071315372423</v>
      </c>
    </row>
    <row r="33" spans="1:15" ht="20.100000000000001" customHeight="1">
      <c r="A33" s="249" t="s">
        <v>145</v>
      </c>
      <c r="B33" s="298">
        <v>3334</v>
      </c>
      <c r="C33" s="298">
        <v>14.420999999999999</v>
      </c>
      <c r="D33" s="296">
        <f t="shared" si="6"/>
        <v>3264</v>
      </c>
      <c r="E33" s="296">
        <f t="shared" si="7"/>
        <v>0</v>
      </c>
      <c r="F33" s="298">
        <v>0</v>
      </c>
      <c r="G33" s="298">
        <v>3264</v>
      </c>
      <c r="H33" s="296">
        <f t="shared" si="8"/>
        <v>0</v>
      </c>
      <c r="I33" s="296">
        <f t="shared" si="8"/>
        <v>0</v>
      </c>
      <c r="J33" s="296">
        <f t="shared" si="8"/>
        <v>0</v>
      </c>
      <c r="K33" s="296">
        <f t="shared" si="8"/>
        <v>0</v>
      </c>
      <c r="L33" s="298">
        <v>1.821</v>
      </c>
      <c r="M33" s="296">
        <f t="shared" si="4"/>
        <v>70</v>
      </c>
      <c r="N33" s="298">
        <f t="shared" si="5"/>
        <v>12.6</v>
      </c>
      <c r="O33" s="307">
        <f t="shared" si="0"/>
        <v>0.97900419916016801</v>
      </c>
    </row>
    <row r="34" spans="1:15" ht="20.100000000000001" customHeight="1">
      <c r="A34" s="306" t="s">
        <v>70</v>
      </c>
      <c r="B34" s="299">
        <v>39246</v>
      </c>
      <c r="C34" s="299">
        <v>7.36</v>
      </c>
      <c r="D34" s="300">
        <f t="shared" si="6"/>
        <v>39246</v>
      </c>
      <c r="E34" s="300">
        <f t="shared" si="7"/>
        <v>0</v>
      </c>
      <c r="F34" s="299">
        <v>0</v>
      </c>
      <c r="G34" s="299">
        <v>39246</v>
      </c>
      <c r="H34" s="300">
        <f>SUM(H35:H54)</f>
        <v>0</v>
      </c>
      <c r="I34" s="300">
        <f t="shared" si="8"/>
        <v>0</v>
      </c>
      <c r="J34" s="300">
        <f t="shared" si="8"/>
        <v>0</v>
      </c>
      <c r="K34" s="300">
        <f t="shared" si="8"/>
        <v>0</v>
      </c>
      <c r="L34" s="299">
        <v>7.36</v>
      </c>
      <c r="M34" s="300">
        <f t="shared" si="4"/>
        <v>0</v>
      </c>
      <c r="N34" s="299">
        <f t="shared" si="5"/>
        <v>0</v>
      </c>
      <c r="O34" s="309">
        <f t="shared" si="0"/>
        <v>1</v>
      </c>
    </row>
    <row r="35" spans="1:15" s="93" customFormat="1" ht="13.5" customHeight="1">
      <c r="A35" s="312" t="s">
        <v>328</v>
      </c>
      <c r="B35" s="229"/>
      <c r="C35" s="229"/>
      <c r="D35" s="229"/>
      <c r="E35" s="229"/>
      <c r="F35" s="229"/>
      <c r="G35" s="229"/>
      <c r="H35" s="403" t="s">
        <v>371</v>
      </c>
      <c r="I35" s="403"/>
      <c r="J35" s="403"/>
      <c r="K35" s="403"/>
      <c r="L35" s="403"/>
      <c r="M35" s="229"/>
      <c r="N35" s="229"/>
      <c r="O35" s="229"/>
    </row>
  </sheetData>
  <mergeCells count="15">
    <mergeCell ref="H35:L35"/>
    <mergeCell ref="A2:G2"/>
    <mergeCell ref="H2:O2"/>
    <mergeCell ref="D5:G5"/>
    <mergeCell ref="H5:L5"/>
    <mergeCell ref="M5:N5"/>
    <mergeCell ref="O5:O6"/>
    <mergeCell ref="D6:G6"/>
    <mergeCell ref="H6:K6"/>
    <mergeCell ref="O7:O8"/>
    <mergeCell ref="B7:B8"/>
    <mergeCell ref="C7:C8"/>
    <mergeCell ref="L7:L8"/>
    <mergeCell ref="N7:N8"/>
    <mergeCell ref="M7:M8"/>
  </mergeCells>
  <phoneticPr fontId="5" type="noConversion"/>
  <conditionalFormatting sqref="B15:B34">
    <cfRule type="expression" dxfId="117" priority="2" stopIfTrue="1">
      <formula>((B15)-ROUNDDOWN(B15,0))&gt;0</formula>
    </cfRule>
  </conditionalFormatting>
  <conditionalFormatting sqref="B15:B34">
    <cfRule type="expression" dxfId="116" priority="1" stopIfTrue="1">
      <formula>((B15)-ROUNDDOWN(B15,0))&gt;0</formula>
    </cfRule>
  </conditionalFormatting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115" zoomScaleNormal="100" zoomScaleSheetLayoutView="115" workbookViewId="0">
      <selection activeCell="F18" sqref="F18"/>
    </sheetView>
  </sheetViews>
  <sheetFormatPr defaultRowHeight="12"/>
  <cols>
    <col min="1" max="1" width="7.5703125" style="29" customWidth="1"/>
    <col min="2" max="7" width="15.7109375" style="29" customWidth="1"/>
    <col min="8" max="15" width="16.7109375" style="29" customWidth="1"/>
    <col min="16" max="16" width="15.7109375" style="29" customWidth="1"/>
    <col min="17" max="18" width="16.7109375" style="29" customWidth="1"/>
    <col min="19" max="16384" width="9.140625" style="29"/>
  </cols>
  <sheetData>
    <row r="1" spans="1:13" ht="24.95" customHeight="1">
      <c r="A1" s="120" t="s">
        <v>302</v>
      </c>
    </row>
    <row r="2" spans="1:13" s="83" customFormat="1" ht="24.95" customHeight="1">
      <c r="A2" s="357" t="s">
        <v>263</v>
      </c>
      <c r="B2" s="357"/>
      <c r="C2" s="357"/>
      <c r="D2" s="357"/>
      <c r="E2" s="357"/>
      <c r="F2" s="357"/>
      <c r="G2" s="357"/>
      <c r="H2" s="358" t="s">
        <v>372</v>
      </c>
      <c r="I2" s="358"/>
      <c r="J2" s="358"/>
      <c r="K2" s="358"/>
      <c r="L2" s="358"/>
      <c r="M2" s="358"/>
    </row>
    <row r="3" spans="1:13" ht="23.1" customHeight="1">
      <c r="A3" s="71"/>
      <c r="B3" s="71"/>
      <c r="C3" s="71"/>
      <c r="D3" s="71"/>
      <c r="E3" s="71"/>
      <c r="F3" s="71"/>
      <c r="G3" s="71"/>
    </row>
    <row r="4" spans="1:13" s="93" customFormat="1" ht="12.75" thickBot="1">
      <c r="A4" s="228" t="s">
        <v>276</v>
      </c>
      <c r="B4" s="229"/>
      <c r="C4" s="229"/>
      <c r="D4" s="229"/>
      <c r="E4" s="229"/>
      <c r="F4" s="229"/>
      <c r="I4" s="229"/>
      <c r="J4" s="229"/>
      <c r="K4" s="229"/>
      <c r="M4" s="294" t="s">
        <v>277</v>
      </c>
    </row>
    <row r="5" spans="1:13" ht="18" customHeight="1">
      <c r="A5" s="252" t="s">
        <v>250</v>
      </c>
      <c r="B5" s="374" t="s">
        <v>275</v>
      </c>
      <c r="C5" s="397"/>
      <c r="D5" s="397"/>
      <c r="E5" s="397"/>
      <c r="F5" s="397"/>
      <c r="G5" s="397"/>
      <c r="H5" s="375" t="s">
        <v>71</v>
      </c>
      <c r="I5" s="375"/>
      <c r="J5" s="375"/>
      <c r="K5" s="375"/>
      <c r="L5" s="375"/>
      <c r="M5" s="375"/>
    </row>
    <row r="6" spans="1:13" ht="18" customHeight="1">
      <c r="A6" s="74"/>
      <c r="B6" s="112" t="s">
        <v>1</v>
      </c>
      <c r="C6" s="112" t="s">
        <v>2</v>
      </c>
      <c r="D6" s="92" t="s">
        <v>160</v>
      </c>
      <c r="E6" s="114" t="s">
        <v>72</v>
      </c>
      <c r="F6" s="51" t="s">
        <v>73</v>
      </c>
      <c r="G6" s="72" t="s">
        <v>54</v>
      </c>
      <c r="H6" s="113" t="s">
        <v>283</v>
      </c>
      <c r="I6" s="112" t="s">
        <v>147</v>
      </c>
      <c r="J6" s="112" t="s">
        <v>148</v>
      </c>
      <c r="K6" s="112" t="s">
        <v>161</v>
      </c>
      <c r="L6" s="112" t="s">
        <v>282</v>
      </c>
      <c r="M6" s="112" t="s">
        <v>149</v>
      </c>
    </row>
    <row r="7" spans="1:13" ht="18" customHeight="1">
      <c r="A7" s="69"/>
      <c r="B7" s="99"/>
      <c r="C7" s="99"/>
      <c r="D7" s="52"/>
      <c r="E7" s="68"/>
      <c r="F7" s="75"/>
      <c r="G7" s="68"/>
      <c r="H7" s="111" t="s">
        <v>150</v>
      </c>
      <c r="I7" s="99" t="s">
        <v>151</v>
      </c>
      <c r="J7" s="99" t="s">
        <v>152</v>
      </c>
      <c r="K7" s="99" t="s">
        <v>151</v>
      </c>
      <c r="L7" s="99" t="s">
        <v>152</v>
      </c>
      <c r="M7" s="99" t="s">
        <v>103</v>
      </c>
    </row>
    <row r="8" spans="1:13" ht="18" customHeight="1">
      <c r="A8" s="74"/>
      <c r="B8" s="99"/>
      <c r="C8" s="99"/>
      <c r="D8" s="52"/>
      <c r="E8" s="68"/>
      <c r="F8" s="75"/>
      <c r="G8" s="68"/>
      <c r="H8" s="111" t="s">
        <v>153</v>
      </c>
      <c r="I8" s="99" t="s">
        <v>154</v>
      </c>
      <c r="J8" s="99" t="s">
        <v>162</v>
      </c>
      <c r="K8" s="99" t="s">
        <v>155</v>
      </c>
      <c r="L8" s="99" t="s">
        <v>156</v>
      </c>
      <c r="M8" s="99" t="s">
        <v>157</v>
      </c>
    </row>
    <row r="9" spans="1:13" ht="36">
      <c r="A9" s="69"/>
      <c r="B9" s="103"/>
      <c r="C9" s="103"/>
      <c r="D9" s="96"/>
      <c r="E9" s="103"/>
      <c r="F9" s="95"/>
      <c r="G9" s="94"/>
      <c r="H9" s="109" t="s">
        <v>75</v>
      </c>
      <c r="I9" s="103" t="s">
        <v>284</v>
      </c>
      <c r="J9" s="103" t="s">
        <v>285</v>
      </c>
      <c r="K9" s="103" t="s">
        <v>286</v>
      </c>
      <c r="L9" s="103" t="s">
        <v>287</v>
      </c>
      <c r="M9" s="103"/>
    </row>
    <row r="10" spans="1:13" ht="36">
      <c r="A10" s="70"/>
      <c r="B10" s="110" t="s">
        <v>4</v>
      </c>
      <c r="C10" s="110" t="s">
        <v>5</v>
      </c>
      <c r="D10" s="110" t="s">
        <v>279</v>
      </c>
      <c r="E10" s="110" t="s">
        <v>163</v>
      </c>
      <c r="F10" s="106" t="s">
        <v>118</v>
      </c>
      <c r="G10" s="110" t="s">
        <v>278</v>
      </c>
      <c r="H10" s="105" t="s">
        <v>288</v>
      </c>
      <c r="I10" s="97" t="s">
        <v>74</v>
      </c>
      <c r="J10" s="97" t="s">
        <v>159</v>
      </c>
      <c r="K10" s="97" t="s">
        <v>74</v>
      </c>
      <c r="L10" s="97" t="s">
        <v>159</v>
      </c>
      <c r="M10" s="110" t="s">
        <v>158</v>
      </c>
    </row>
    <row r="11" spans="1:13" s="81" customFormat="1" ht="24.95" customHeight="1">
      <c r="A11" s="167">
        <v>2016</v>
      </c>
      <c r="B11" s="313">
        <f>C11+D11+E11+F11+G11</f>
        <v>1516</v>
      </c>
      <c r="C11" s="239">
        <v>563</v>
      </c>
      <c r="D11" s="239">
        <v>444</v>
      </c>
      <c r="E11" s="239">
        <v>33</v>
      </c>
      <c r="F11" s="235">
        <v>106</v>
      </c>
      <c r="G11" s="235">
        <v>370</v>
      </c>
      <c r="H11" s="239">
        <v>5289</v>
      </c>
      <c r="I11" s="239">
        <v>1516</v>
      </c>
      <c r="J11" s="313">
        <f>I11/H11*1000</f>
        <v>286.63263376819816</v>
      </c>
      <c r="K11" s="239">
        <v>15624</v>
      </c>
      <c r="L11" s="313">
        <f>K11/H11*1000</f>
        <v>2954.0555870674984</v>
      </c>
      <c r="M11" s="313">
        <f>J11/L11*100</f>
        <v>9.7030209933435749</v>
      </c>
    </row>
    <row r="12" spans="1:13" s="81" customFormat="1" ht="24.95" customHeight="1">
      <c r="A12" s="167">
        <v>2017</v>
      </c>
      <c r="B12" s="313">
        <v>1912</v>
      </c>
      <c r="C12" s="239">
        <v>759</v>
      </c>
      <c r="D12" s="239">
        <v>567</v>
      </c>
      <c r="E12" s="239">
        <v>49</v>
      </c>
      <c r="F12" s="235">
        <v>112</v>
      </c>
      <c r="G12" s="235">
        <v>422</v>
      </c>
      <c r="H12" s="239">
        <v>6805</v>
      </c>
      <c r="I12" s="239">
        <v>1913</v>
      </c>
      <c r="J12" s="313">
        <v>281.10000000000002</v>
      </c>
      <c r="K12" s="239">
        <v>19714</v>
      </c>
      <c r="L12" s="313">
        <v>2897</v>
      </c>
      <c r="M12" s="313">
        <v>9.6999999999999993</v>
      </c>
    </row>
    <row r="13" spans="1:13" s="81" customFormat="1" ht="24.95" customHeight="1">
      <c r="A13" s="167">
        <v>2018</v>
      </c>
      <c r="B13" s="313">
        <v>2157</v>
      </c>
      <c r="C13" s="239">
        <v>871</v>
      </c>
      <c r="D13" s="239">
        <v>653</v>
      </c>
      <c r="E13" s="239">
        <v>54</v>
      </c>
      <c r="F13" s="235">
        <v>123</v>
      </c>
      <c r="G13" s="235">
        <v>454</v>
      </c>
      <c r="H13" s="239">
        <v>8332</v>
      </c>
      <c r="I13" s="239">
        <v>2157</v>
      </c>
      <c r="J13" s="313">
        <v>258.92</v>
      </c>
      <c r="K13" s="239">
        <v>18713</v>
      </c>
      <c r="L13" s="313">
        <v>2246</v>
      </c>
      <c r="M13" s="313">
        <v>11.53</v>
      </c>
    </row>
    <row r="14" spans="1:13" s="93" customFormat="1" ht="24.95" customHeight="1">
      <c r="A14" s="167">
        <v>2019</v>
      </c>
      <c r="B14" s="314">
        <v>2386</v>
      </c>
      <c r="C14" s="239">
        <v>982</v>
      </c>
      <c r="D14" s="239">
        <v>740</v>
      </c>
      <c r="E14" s="239">
        <v>37</v>
      </c>
      <c r="F14" s="235">
        <v>127</v>
      </c>
      <c r="G14" s="235">
        <v>499</v>
      </c>
      <c r="H14" s="239">
        <v>9194</v>
      </c>
      <c r="I14" s="239">
        <v>2387</v>
      </c>
      <c r="J14" s="313">
        <v>260</v>
      </c>
      <c r="K14" s="239">
        <v>24555</v>
      </c>
      <c r="L14" s="313">
        <v>2671</v>
      </c>
      <c r="M14" s="313">
        <v>10</v>
      </c>
    </row>
    <row r="15" spans="1:13" ht="24.95" customHeight="1">
      <c r="A15" s="167">
        <v>2020</v>
      </c>
      <c r="B15" s="315">
        <v>2187</v>
      </c>
      <c r="C15" s="316">
        <v>943</v>
      </c>
      <c r="D15" s="316">
        <v>652</v>
      </c>
      <c r="E15" s="316">
        <v>34</v>
      </c>
      <c r="F15" s="317">
        <v>119</v>
      </c>
      <c r="G15" s="317">
        <v>439</v>
      </c>
      <c r="H15" s="318">
        <v>9119</v>
      </c>
      <c r="I15" s="316">
        <v>2186</v>
      </c>
      <c r="J15" s="315">
        <f>I15/H15*1000</f>
        <v>239.71926746353768</v>
      </c>
      <c r="K15" s="316">
        <v>30711</v>
      </c>
      <c r="L15" s="315">
        <f>K15/H15*1000</f>
        <v>3367.8034872244762</v>
      </c>
      <c r="M15" s="315">
        <v>7</v>
      </c>
    </row>
    <row r="16" spans="1:13" ht="35.1" customHeight="1">
      <c r="A16" s="319">
        <v>2021</v>
      </c>
      <c r="B16" s="320">
        <v>2326</v>
      </c>
      <c r="C16" s="321">
        <v>1153</v>
      </c>
      <c r="D16" s="322">
        <v>726</v>
      </c>
      <c r="E16" s="322">
        <v>1</v>
      </c>
      <c r="F16" s="323">
        <v>82</v>
      </c>
      <c r="G16" s="323">
        <v>364</v>
      </c>
      <c r="H16" s="324">
        <v>9527</v>
      </c>
      <c r="I16" s="245">
        <v>2328</v>
      </c>
      <c r="J16" s="325">
        <v>244</v>
      </c>
      <c r="K16" s="321">
        <v>30014</v>
      </c>
      <c r="L16" s="325">
        <v>2990</v>
      </c>
      <c r="M16" s="325">
        <v>9</v>
      </c>
    </row>
    <row r="17" spans="1:13">
      <c r="A17" s="37" t="s">
        <v>52</v>
      </c>
      <c r="B17" s="36"/>
      <c r="C17" s="36"/>
      <c r="D17" s="36"/>
      <c r="E17" s="36"/>
      <c r="F17" s="36"/>
      <c r="G17" s="36"/>
      <c r="H17" s="36"/>
      <c r="I17" s="27"/>
      <c r="J17" s="27"/>
      <c r="K17" s="36"/>
      <c r="L17" s="28"/>
      <c r="M17" s="36"/>
    </row>
    <row r="18" spans="1:13" ht="24" customHeight="1"/>
  </sheetData>
  <mergeCells count="4">
    <mergeCell ref="A2:G2"/>
    <mergeCell ref="H2:M2"/>
    <mergeCell ref="B5:G5"/>
    <mergeCell ref="H5:M5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</vt:i4>
      </vt:variant>
    </vt:vector>
  </HeadingPairs>
  <TitlesOfParts>
    <vt:vector size="13" baseType="lpstr">
      <vt:lpstr>1.용도별 전력사용량</vt:lpstr>
      <vt:lpstr>2.제조업종별별전력사용량(1)</vt:lpstr>
      <vt:lpstr>2.제조업종별전력사용량 (2)</vt:lpstr>
      <vt:lpstr>3.상수도</vt:lpstr>
      <vt:lpstr>4.상수도관</vt:lpstr>
      <vt:lpstr>5.급수사용량</vt:lpstr>
      <vt:lpstr>6.급수사용량 부과</vt:lpstr>
      <vt:lpstr>7. 하수도인구및보급률</vt:lpstr>
      <vt:lpstr>8.하수사용료 부과</vt:lpstr>
      <vt:lpstr>9.하수관거</vt:lpstr>
      <vt:lpstr>'2.제조업종별전력사용량 (2)'!Print_Area</vt:lpstr>
      <vt:lpstr>'4.상수도관'!Print_Area</vt:lpstr>
      <vt:lpstr>'9.하수관거'!Print_Area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나주시</dc:creator>
  <cp:lastModifiedBy>user</cp:lastModifiedBy>
  <cp:lastPrinted>2023-03-10T11:08:26Z</cp:lastPrinted>
  <dcterms:created xsi:type="dcterms:W3CDTF">2013-10-29T02:47:40Z</dcterms:created>
  <dcterms:modified xsi:type="dcterms:W3CDTF">2023-03-10T11:08:35Z</dcterms:modified>
</cp:coreProperties>
</file>